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Financijski planovi\Planovi 2023\"/>
    </mc:Choice>
  </mc:AlternateContent>
  <xr:revisionPtr revIDLastSave="0" documentId="13_ncr:1_{E96DF615-1A93-4F59-98C6-4525175B2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IJA" sheetId="1" r:id="rId1"/>
    <sheet name="JLP(R)FP-Ril 3. razina" sheetId="3" r:id="rId2"/>
    <sheet name="JLP(R)S FP-PiP 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4" l="1"/>
  <c r="C24" i="4"/>
  <c r="E24" i="4"/>
  <c r="G24" i="4"/>
  <c r="I24" i="4" s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K32" i="3"/>
  <c r="K48" i="3" s="1"/>
  <c r="J32" i="3"/>
  <c r="J28" i="3"/>
  <c r="I28" i="3"/>
  <c r="I48" i="3" s="1"/>
  <c r="I32" i="3"/>
  <c r="I44" i="3"/>
  <c r="O32" i="3" l="1"/>
  <c r="O48" i="3" s="1"/>
  <c r="N32" i="3"/>
  <c r="N28" i="3"/>
  <c r="L32" i="3"/>
  <c r="L48" i="3" s="1"/>
  <c r="M44" i="3"/>
  <c r="M48" i="3" s="1"/>
  <c r="E32" i="3"/>
  <c r="E38" i="3"/>
  <c r="E40" i="3"/>
  <c r="E42" i="3"/>
  <c r="F28" i="3"/>
  <c r="H28" i="3"/>
  <c r="H32" i="3"/>
  <c r="Q28" i="3"/>
  <c r="P28" i="3"/>
  <c r="Q32" i="3"/>
  <c r="P32" i="3"/>
  <c r="Q38" i="3"/>
  <c r="P38" i="3"/>
  <c r="Q40" i="3"/>
  <c r="P40" i="3"/>
  <c r="Q42" i="3"/>
  <c r="P42" i="3"/>
  <c r="Q44" i="3"/>
  <c r="P44" i="3"/>
  <c r="D32" i="3"/>
  <c r="D29" i="1"/>
  <c r="E29" i="1"/>
  <c r="C18" i="1"/>
  <c r="C29" i="1" s="1"/>
  <c r="J48" i="3"/>
  <c r="D15" i="3"/>
  <c r="D17" i="3" s="1"/>
  <c r="C15" i="3"/>
  <c r="C17" i="3" s="1"/>
  <c r="Q48" i="3" l="1"/>
  <c r="P48" i="3"/>
  <c r="D31" i="1"/>
  <c r="E31" i="1"/>
  <c r="C31" i="1"/>
  <c r="E52" i="1"/>
  <c r="E50" i="1"/>
  <c r="E47" i="1"/>
  <c r="E45" i="1"/>
  <c r="E39" i="1"/>
  <c r="E35" i="1"/>
  <c r="D52" i="1"/>
  <c r="D50" i="1"/>
  <c r="D47" i="1"/>
  <c r="D45" i="1"/>
  <c r="D39" i="1"/>
  <c r="D35" i="1"/>
  <c r="C50" i="1"/>
  <c r="C52" i="1"/>
  <c r="C47" i="1"/>
  <c r="C45" i="1"/>
  <c r="C39" i="1"/>
  <c r="C35" i="1"/>
  <c r="C25" i="4" l="1"/>
  <c r="E49" i="1"/>
  <c r="C34" i="1"/>
  <c r="D34" i="1"/>
  <c r="C49" i="1"/>
  <c r="E34" i="1"/>
  <c r="D49" i="1"/>
  <c r="F48" i="3"/>
  <c r="H48" i="3" l="1"/>
  <c r="N48" i="3"/>
  <c r="E58" i="1"/>
  <c r="C58" i="1"/>
  <c r="D58" i="1"/>
  <c r="E48" i="3"/>
  <c r="D48" i="3"/>
  <c r="B15" i="3" l="1"/>
  <c r="B17" i="3" s="1"/>
  <c r="C28" i="4" l="1"/>
</calcChain>
</file>

<file path=xl/sharedStrings.xml><?xml version="1.0" encoding="utf-8"?>
<sst xmlns="http://schemas.openxmlformats.org/spreadsheetml/2006/main" count="197" uniqueCount="161">
  <si>
    <t>PRIHODI I PRIMICI</t>
  </si>
  <si>
    <t>Račun</t>
  </si>
  <si>
    <t>Pomoći iz proračuna</t>
  </si>
  <si>
    <t>633</t>
  </si>
  <si>
    <t>634</t>
  </si>
  <si>
    <t xml:space="preserve">Prihodi po posebnim propisima     </t>
  </si>
  <si>
    <t>Prihodi iz proračuna za redovnu djelatnost-grad</t>
  </si>
  <si>
    <t>Prihodi od poslovanja</t>
  </si>
  <si>
    <t>UKUPNO  PRIMICI ZA FINANCIRANJE POSLOVANJA I NEFINANCIJSKU IMOVINU</t>
  </si>
  <si>
    <t>RASHODI I IZDACI</t>
  </si>
  <si>
    <t>Rashodi poslovanja</t>
  </si>
  <si>
    <t>Izdaci za zaposlene</t>
  </si>
  <si>
    <t>Plaće</t>
  </si>
  <si>
    <t>Ostali rashodi za zaposlene</t>
  </si>
  <si>
    <t>Doprinosi na plaće</t>
  </si>
  <si>
    <t>Materijalni rashodi</t>
  </si>
  <si>
    <t>Rashodi za materijal i energiju</t>
  </si>
  <si>
    <t>Rashodi za usluge</t>
  </si>
  <si>
    <t>Financijski rashodi</t>
  </si>
  <si>
    <t>Ostali financijski rashodi</t>
  </si>
  <si>
    <t>Rashodi za nabavu NFI</t>
  </si>
  <si>
    <t>Rashodi:nabava dugotr. Imovine</t>
  </si>
  <si>
    <t>Postrojenje i oprema</t>
  </si>
  <si>
    <t>Knjige, umjetnička djela</t>
  </si>
  <si>
    <t>Nematerijalna proizv. Imovina</t>
  </si>
  <si>
    <t>Korisnik proračuna</t>
  </si>
  <si>
    <t>Prihodi i primici</t>
  </si>
  <si>
    <t>Opći prihodi i primici</t>
  </si>
  <si>
    <t>Prihodi za posebne namjene</t>
  </si>
  <si>
    <t>Pomoći</t>
  </si>
  <si>
    <t>Donacije</t>
  </si>
  <si>
    <t>Ukupno</t>
  </si>
  <si>
    <t>Brojčana oznaka i naziv glavnog programa</t>
  </si>
  <si>
    <t>Račun rashoda/izdatka</t>
  </si>
  <si>
    <t>Naziv računa</t>
  </si>
  <si>
    <t>Prihodi od nefinancijske imovine i nadoknade šteta s osnova osiguranja</t>
  </si>
  <si>
    <t xml:space="preserve">Rashodi za zaposlene </t>
  </si>
  <si>
    <t xml:space="preserve">Plaće   </t>
  </si>
  <si>
    <t xml:space="preserve">Rashodi za materijal i energiju </t>
  </si>
  <si>
    <t xml:space="preserve">Rashodi za usluge </t>
  </si>
  <si>
    <t>Nakn.tr.osob.izvan rad.odn.</t>
  </si>
  <si>
    <t>Ostali nespomenuti rashodi poslovanja</t>
  </si>
  <si>
    <t xml:space="preserve">Ostali financijski rashodi </t>
  </si>
  <si>
    <t xml:space="preserve">Rashodi za nabavu proizvodne dugotrajne imovine </t>
  </si>
  <si>
    <t xml:space="preserve">Postrojenja i oprema </t>
  </si>
  <si>
    <t xml:space="preserve">Knjige, umjetnička djela </t>
  </si>
  <si>
    <t>Ulaganja u računalne prog.</t>
  </si>
  <si>
    <t xml:space="preserve">UKUPNO 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</si>
  <si>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</si>
  <si>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</si>
  <si>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</si>
  <si>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</si>
  <si>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 xml:space="preserve">Brojčana oznaka funkcijske klasifikacije: </t>
  </si>
  <si>
    <t xml:space="preserve">Osnovno obrazovanje </t>
  </si>
  <si>
    <t xml:space="preserve">Brojčana oznaka lokacijske klasifikacije: </t>
  </si>
  <si>
    <t>Izvor</t>
  </si>
  <si>
    <t>Vlastiti prihodi</t>
  </si>
  <si>
    <t xml:space="preserve">Donacije </t>
  </si>
  <si>
    <t>Namjenski primici od zaduživanja</t>
  </si>
  <si>
    <t>Ukupno (po izvorima)</t>
  </si>
  <si>
    <t>Naknade troškova zaposlenima</t>
  </si>
  <si>
    <t>Prihodi od financijske imovine</t>
  </si>
  <si>
    <t>636</t>
  </si>
  <si>
    <t>Rashodi za nabavu neproizvedene dugotrajne imovine</t>
  </si>
  <si>
    <t>Nematerijalna imovina</t>
  </si>
  <si>
    <t>Ostali nespomenuti troškovi</t>
  </si>
  <si>
    <t>Pomoći od ostalih subjekata unutar općeg proračuna- HZZ</t>
  </si>
  <si>
    <t>Pomoći pror.koris.iz proračuna koji im nije nadležan-AZZO</t>
  </si>
  <si>
    <t>Vlastiti</t>
  </si>
  <si>
    <t>Prihodi iz proračuna za redovnu djelatnost-grad- dec</t>
  </si>
  <si>
    <t>Glazbena škola Josipa Runjanina Vinkovci</t>
  </si>
  <si>
    <t>GLAZBENA ŠOLA JOSIPA RUNJANINA VINKOVCI</t>
  </si>
  <si>
    <t>Vinkovci</t>
  </si>
  <si>
    <t>GLAZBENA ŠKOLA JOSIPA RUNJANINA VINKOVCI</t>
  </si>
  <si>
    <t>Grad-decentralizirani</t>
  </si>
  <si>
    <t>Pomoći pror.koris.iz proračuna koji im nije nadležan-ŽUPANIJA</t>
  </si>
  <si>
    <t>Županija</t>
  </si>
  <si>
    <t>Grad Vinkovci</t>
  </si>
  <si>
    <t>Pomoći pror.koris.iz proračuna koji im nije nadležan-MZOŠ (plaće)</t>
  </si>
  <si>
    <t>UKUPNO</t>
  </si>
  <si>
    <t>65264, 66151</t>
  </si>
  <si>
    <t>Naknade troškova osobama izvan radnog odnosa</t>
  </si>
  <si>
    <t>Ostali prihodi</t>
  </si>
  <si>
    <t>Prihodi od pozitivnih tečajnih razlika</t>
  </si>
  <si>
    <t>Plan 2023.</t>
  </si>
  <si>
    <t xml:space="preserve">Plan za 2023. </t>
  </si>
  <si>
    <t xml:space="preserve">Plan za 2024. </t>
  </si>
  <si>
    <t>Plan 2024.</t>
  </si>
  <si>
    <t xml:space="preserve">Projekcija za 2024. </t>
  </si>
  <si>
    <t>2022.</t>
  </si>
  <si>
    <t>Plan za 2022.</t>
  </si>
  <si>
    <t>Naknade građanima</t>
  </si>
  <si>
    <t>Ostale naknade</t>
  </si>
  <si>
    <t>EU sredstva</t>
  </si>
  <si>
    <t>Prihodi od prodaje</t>
  </si>
  <si>
    <t>Kapitalne pomoći iz državnog proračuna prorač. korisnicima proračuna JLP(R)S</t>
  </si>
  <si>
    <t>Prihodi iz nadležnog proračuna za fin. rashoda za nabavu nefinanc. imovine</t>
  </si>
  <si>
    <t>67121</t>
  </si>
  <si>
    <t>Naknade građanima i kućanstvima na temelju osiguranja i druge naknade</t>
  </si>
  <si>
    <t>Ostale naknade građanima u proračunu</t>
  </si>
  <si>
    <t>Ukupni rashodi poslovanja i za nefinancijsku imovinu</t>
  </si>
  <si>
    <t>639311</t>
  </si>
  <si>
    <t>639312</t>
  </si>
  <si>
    <t>63612</t>
  </si>
  <si>
    <t>Pomoći-ministarstvo</t>
  </si>
  <si>
    <t>Pomoći-asistenti</t>
  </si>
  <si>
    <t>Vinkovci, studeni 2022.g.</t>
  </si>
  <si>
    <t>Projekcija za 2025.</t>
  </si>
  <si>
    <t>Plan 2025.</t>
  </si>
  <si>
    <t xml:space="preserve">Plan za 2025. </t>
  </si>
  <si>
    <t>u eurima</t>
  </si>
  <si>
    <t>Višak iz 2022. godine</t>
  </si>
  <si>
    <t>Tekući prijenosi između proračunskih korisnika istog proračuna temeljem prijenosa EU sredstava -EU (asistenti)</t>
  </si>
  <si>
    <t>Tekući prijenosi između proračunskih korisnika istog proračuna temeljem prijenosa EU sredstava -ministarstvo (asistenti)</t>
  </si>
  <si>
    <t>Tekući prijenosi između proračunskih korisnika istog proračuna temeljem prijenosa EU sredstava -EU (voće)</t>
  </si>
  <si>
    <t>Tekući prijenosi između proračunskih korisnika istog proračuna temeljem prijenosa EU sredstava -ministarstvo (voće)</t>
  </si>
  <si>
    <t>63622</t>
  </si>
  <si>
    <t>636131</t>
  </si>
  <si>
    <t>66311</t>
  </si>
  <si>
    <t>66312</t>
  </si>
  <si>
    <t>66313</t>
  </si>
  <si>
    <t>66314</t>
  </si>
  <si>
    <t>Tekuće donacije od fizičkih osoba</t>
  </si>
  <si>
    <t>Tekuće donacije od neprofitnih organizacija</t>
  </si>
  <si>
    <t>Tekuće donaicje od trgovačkih društava</t>
  </si>
  <si>
    <t>Tekuće donacije od ostalih subjekata izvan proračuna</t>
  </si>
  <si>
    <t>671111</t>
  </si>
  <si>
    <t>671112</t>
  </si>
  <si>
    <t>Prihodi od prodaje glazbenih instrumenata</t>
  </si>
  <si>
    <t>72262</t>
  </si>
  <si>
    <t>64143</t>
  </si>
  <si>
    <t>Zatezne kamate iz obveznih odnosa i drugo</t>
  </si>
  <si>
    <t>EU sredstva-asistenti</t>
  </si>
  <si>
    <t>EU sredstva-shema</t>
  </si>
  <si>
    <t>Pomoći-shema</t>
  </si>
  <si>
    <r>
      <t>prihoda i primitaka</t>
    </r>
    <r>
      <rPr>
        <b/>
        <vertAlign val="superscript"/>
        <sz val="11"/>
        <rFont val="Times New Roman"/>
        <family val="1"/>
        <charset val="238"/>
      </rPr>
      <t xml:space="preserve"> *2 </t>
    </r>
    <r>
      <rPr>
        <b/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</si>
  <si>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1"/>
        <rFont val="Times New Roman"/>
        <family val="1"/>
        <charset val="238"/>
      </rPr>
      <t>*1</t>
    </r>
  </si>
  <si>
    <t>63612-Tekuće pomoći iz državnog proračuna proračunskim korisnicima proračuna JLPS (Ministarstvo znanosti i obrazovanja)</t>
  </si>
  <si>
    <t>63622-Kapitalne pomoći iz državnog proračuna proračunskim korisnicima proračuna JLPS (Ministarstvo znanosti i obrazovanja)</t>
  </si>
  <si>
    <t>636131-Tekuće pomoći iz nenadležnog proračuna (Vukovarsko srijemska županija)</t>
  </si>
  <si>
    <t>639311-Tekuće pomoći između proračunskih korisnika istog proračuna temeljem prijenosa EU sredstava (EU asistenti)</t>
  </si>
  <si>
    <t>639312-Tekuće pomoći između proračunskih korisnika istog proračuna temeljem prijenosa EU sredstava (država asistenti)</t>
  </si>
  <si>
    <t>639311-Tekuće pomoći između proračunskih korisnika istog proračuna temeljem prijenosa EU sredstava (EU shema voća)</t>
  </si>
  <si>
    <t>639312-Tekuće pomoći između proračunskih korisnika istog proračuna temeljem prijenosa EU sredstava (država smeha voća)</t>
  </si>
  <si>
    <t>64143-Zatezne kamate iz obveznih odnosa i drugo</t>
  </si>
  <si>
    <t>65264-Sufinanciranje cijene usluge, participacije i slično</t>
  </si>
  <si>
    <t>66151-Prihodi od pruženih usluga</t>
  </si>
  <si>
    <t>66311-Tekuće donacije od fizičkih osoba</t>
  </si>
  <si>
    <t>66311-Tekuće donacije od neprofitnih organizacija</t>
  </si>
  <si>
    <t>66311-Tekuće donacije od trgovačkih društava</t>
  </si>
  <si>
    <t>66311-Tekuće donacije odostalih subjekata izvan proračuna</t>
  </si>
  <si>
    <t>671111-Prihodi iz nadležnog proračuna za fiannciranje rashoda poslovanja (decentralizirana)</t>
  </si>
  <si>
    <t>671112-Prihodi iz nadležnog proračuna za fiannciranje rashoda poslovanja (gradska sredstva)</t>
  </si>
  <si>
    <t>68311-Ostali prihodi</t>
  </si>
  <si>
    <t>72262-Prihodi od prodaje glazbenih instrumenata</t>
  </si>
  <si>
    <t>Ravnateljica: ______________________ (Dinka Peti, mag.mus.)</t>
  </si>
  <si>
    <t>Predsjednik Školskog odbora: ___________________ (Tomislav Ćavar, dipl.iur.)</t>
  </si>
  <si>
    <t>FINANCIJSKI PLAN ZA 2023. GODINU S PREGLEDOM PROJEKCIJA ZA 2024. I 2025.</t>
  </si>
  <si>
    <t xml:space="preserve">                                 M.P.                                 25.11.2022.</t>
  </si>
  <si>
    <t xml:space="preserve">FINANCIJSKI PLAN ZA 2023. GODINU S PREGLEDOM PROJEKCIJA ZA 2024. I 2025. </t>
  </si>
  <si>
    <t xml:space="preserve"> FINANCIJSKI PLAN - Prihodi i primici za 2023.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</si>
</sst>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_k_n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15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4" fontId="7" fillId="0" borderId="0" applyFont="0" applyFill="0" applyBorder="0" applyAlignment="0" applyProtection="0"/>
    <xf numFmtId="0" fontId="1" fillId="0" borderId="0"/>
  </cellStyleXfs>
  <cellXfs count="278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3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3" fontId="8" fillId="4" borderId="0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9" fillId="0" borderId="0" xfId="0" applyFont="1"/>
    <xf numFmtId="4" fontId="5" fillId="4" borderId="1" xfId="1" applyNumberFormat="1" applyFont="1" applyFill="1" applyBorder="1" applyAlignment="1">
      <alignment horizontal="right"/>
    </xf>
    <xf numFmtId="3" fontId="10" fillId="0" borderId="0" xfId="0" applyNumberFormat="1" applyFont="1" applyAlignment="1">
      <alignment wrapText="1"/>
    </xf>
    <xf numFmtId="3" fontId="5" fillId="4" borderId="1" xfId="1" applyNumberFormat="1" applyFont="1" applyFill="1" applyBorder="1" applyAlignment="1">
      <alignment horizontal="right"/>
    </xf>
    <xf numFmtId="4" fontId="5" fillId="4" borderId="19" xfId="1" applyNumberFormat="1" applyFont="1" applyFill="1" applyBorder="1" applyAlignment="1">
      <alignment horizontal="right"/>
    </xf>
    <xf numFmtId="4" fontId="5" fillId="4" borderId="5" xfId="1" applyNumberFormat="1" applyFont="1" applyFill="1" applyBorder="1" applyAlignment="1">
      <alignment horizontal="right" wrapText="1"/>
    </xf>
    <xf numFmtId="4" fontId="5" fillId="4" borderId="31" xfId="1" applyNumberFormat="1" applyFont="1" applyFill="1" applyBorder="1" applyAlignment="1">
      <alignment horizontal="right" wrapText="1"/>
    </xf>
    <xf numFmtId="49" fontId="5" fillId="4" borderId="1" xfId="1" applyNumberFormat="1" applyFont="1" applyFill="1" applyBorder="1" applyAlignment="1">
      <alignment horizontal="right" wrapText="1"/>
    </xf>
    <xf numFmtId="4" fontId="5" fillId="4" borderId="1" xfId="1" applyNumberFormat="1" applyFont="1" applyFill="1" applyBorder="1" applyAlignment="1">
      <alignment horizontal="right" wrapText="1"/>
    </xf>
    <xf numFmtId="4" fontId="5" fillId="4" borderId="19" xfId="1" applyNumberFormat="1" applyFont="1" applyFill="1" applyBorder="1" applyAlignment="1">
      <alignment horizontal="right" wrapText="1"/>
    </xf>
    <xf numFmtId="3" fontId="5" fillId="2" borderId="2" xfId="1" applyNumberFormat="1" applyFont="1" applyFill="1" applyBorder="1" applyAlignment="1">
      <alignment horizontal="left"/>
    </xf>
    <xf numFmtId="0" fontId="13" fillId="2" borderId="2" xfId="1" applyNumberFormat="1" applyFont="1" applyFill="1" applyBorder="1" applyAlignment="1">
      <alignment horizontal="left"/>
    </xf>
    <xf numFmtId="0" fontId="10" fillId="0" borderId="20" xfId="1" applyFont="1" applyBorder="1" applyAlignment="1">
      <alignment wrapText="1"/>
    </xf>
    <xf numFmtId="0" fontId="14" fillId="0" borderId="0" xfId="1" applyFont="1" applyBorder="1"/>
    <xf numFmtId="3" fontId="10" fillId="0" borderId="0" xfId="1" applyNumberFormat="1" applyFont="1" applyBorder="1"/>
    <xf numFmtId="3" fontId="10" fillId="0" borderId="43" xfId="1" applyNumberFormat="1" applyFont="1" applyBorder="1"/>
    <xf numFmtId="0" fontId="15" fillId="8" borderId="33" xfId="1" applyNumberFormat="1" applyFont="1" applyFill="1" applyBorder="1" applyAlignment="1">
      <alignment horizontal="left" wrapText="1"/>
    </xf>
    <xf numFmtId="0" fontId="15" fillId="8" borderId="34" xfId="1" applyNumberFormat="1" applyFont="1" applyFill="1" applyBorder="1" applyAlignment="1">
      <alignment horizontal="left" wrapText="1"/>
    </xf>
    <xf numFmtId="4" fontId="15" fillId="8" borderId="22" xfId="1" applyNumberFormat="1" applyFont="1" applyFill="1" applyBorder="1" applyAlignment="1">
      <alignment horizontal="right" wrapText="1"/>
    </xf>
    <xf numFmtId="4" fontId="15" fillId="8" borderId="35" xfId="1" applyNumberFormat="1" applyFont="1" applyFill="1" applyBorder="1" applyAlignment="1">
      <alignment horizontal="right" wrapText="1"/>
    </xf>
    <xf numFmtId="0" fontId="10" fillId="2" borderId="33" xfId="1" applyNumberFormat="1" applyFont="1" applyFill="1" applyBorder="1" applyAlignment="1">
      <alignment horizontal="left"/>
    </xf>
    <xf numFmtId="3" fontId="10" fillId="2" borderId="22" xfId="1" applyNumberFormat="1" applyFont="1" applyFill="1" applyBorder="1" applyAlignment="1">
      <alignment horizontal="right"/>
    </xf>
    <xf numFmtId="4" fontId="10" fillId="2" borderId="22" xfId="1" applyNumberFormat="1" applyFont="1" applyFill="1" applyBorder="1" applyAlignment="1">
      <alignment horizontal="right"/>
    </xf>
    <xf numFmtId="4" fontId="10" fillId="2" borderId="35" xfId="1" applyNumberFormat="1" applyFont="1" applyFill="1" applyBorder="1" applyAlignment="1">
      <alignment horizontal="right"/>
    </xf>
    <xf numFmtId="0" fontId="16" fillId="2" borderId="7" xfId="1" applyNumberFormat="1" applyFont="1" applyFill="1" applyBorder="1"/>
    <xf numFmtId="0" fontId="16" fillId="4" borderId="8" xfId="1" applyNumberFormat="1" applyFont="1" applyFill="1" applyBorder="1" applyAlignment="1">
      <alignment horizontal="right"/>
    </xf>
    <xf numFmtId="0" fontId="16" fillId="2" borderId="2" xfId="1" applyNumberFormat="1" applyFont="1" applyFill="1" applyBorder="1"/>
    <xf numFmtId="0" fontId="16" fillId="4" borderId="1" xfId="1" applyNumberFormat="1" applyFont="1" applyFill="1" applyBorder="1" applyAlignment="1">
      <alignment horizontal="right"/>
    </xf>
    <xf numFmtId="4" fontId="16" fillId="4" borderId="1" xfId="1" applyNumberFormat="1" applyFont="1" applyFill="1" applyBorder="1" applyAlignment="1">
      <alignment horizontal="right"/>
    </xf>
    <xf numFmtId="4" fontId="16" fillId="4" borderId="19" xfId="1" applyNumberFormat="1" applyFont="1" applyFill="1" applyBorder="1" applyAlignment="1">
      <alignment horizontal="right"/>
    </xf>
    <xf numFmtId="0" fontId="16" fillId="2" borderId="3" xfId="1" applyNumberFormat="1" applyFont="1" applyFill="1" applyBorder="1"/>
    <xf numFmtId="0" fontId="16" fillId="4" borderId="29" xfId="1" applyNumberFormat="1" applyFont="1" applyFill="1" applyBorder="1" applyAlignment="1">
      <alignment horizontal="right"/>
    </xf>
    <xf numFmtId="0" fontId="16" fillId="2" borderId="2" xfId="1" applyNumberFormat="1" applyFont="1" applyFill="1" applyBorder="1" applyAlignment="1">
      <alignment shrinkToFit="1"/>
    </xf>
    <xf numFmtId="0" fontId="16" fillId="2" borderId="11" xfId="1" applyNumberFormat="1" applyFont="1" applyFill="1" applyBorder="1"/>
    <xf numFmtId="0" fontId="14" fillId="4" borderId="21" xfId="1" applyFont="1" applyFill="1" applyBorder="1"/>
    <xf numFmtId="0" fontId="5" fillId="2" borderId="30" xfId="0" applyNumberFormat="1" applyFont="1" applyFill="1" applyBorder="1" applyAlignment="1">
      <alignment horizontal="left" wrapText="1"/>
    </xf>
    <xf numFmtId="0" fontId="10" fillId="2" borderId="40" xfId="1" applyNumberFormat="1" applyFont="1" applyFill="1" applyBorder="1" applyAlignment="1">
      <alignment horizontal="right" wrapText="1"/>
    </xf>
    <xf numFmtId="4" fontId="15" fillId="2" borderId="5" xfId="1" applyNumberFormat="1" applyFont="1" applyFill="1" applyBorder="1" applyAlignment="1">
      <alignment horizontal="right" wrapText="1"/>
    </xf>
    <xf numFmtId="4" fontId="15" fillId="2" borderId="31" xfId="1" applyNumberFormat="1" applyFont="1" applyFill="1" applyBorder="1" applyAlignment="1">
      <alignment horizontal="right" wrapText="1"/>
    </xf>
    <xf numFmtId="0" fontId="5" fillId="2" borderId="41" xfId="0" applyNumberFormat="1" applyFont="1" applyFill="1" applyBorder="1" applyAlignment="1">
      <alignment horizontal="left"/>
    </xf>
    <xf numFmtId="0" fontId="16" fillId="4" borderId="17" xfId="1" applyNumberFormat="1" applyFont="1" applyFill="1" applyBorder="1" applyAlignment="1">
      <alignment horizontal="right" wrapText="1"/>
    </xf>
    <xf numFmtId="0" fontId="16" fillId="4" borderId="9" xfId="1" applyNumberFormat="1" applyFont="1" applyFill="1" applyBorder="1" applyAlignment="1">
      <alignment horizontal="right"/>
    </xf>
    <xf numFmtId="0" fontId="16" fillId="4" borderId="10" xfId="1" applyNumberFormat="1" applyFont="1" applyFill="1" applyBorder="1" applyAlignment="1">
      <alignment horizontal="right"/>
    </xf>
    <xf numFmtId="0" fontId="14" fillId="2" borderId="12" xfId="1" applyFont="1" applyFill="1" applyBorder="1"/>
    <xf numFmtId="0" fontId="14" fillId="4" borderId="13" xfId="1" applyFont="1" applyFill="1" applyBorder="1"/>
    <xf numFmtId="4" fontId="16" fillId="4" borderId="13" xfId="1" applyNumberFormat="1" applyFont="1" applyFill="1" applyBorder="1" applyAlignment="1">
      <alignment horizontal="right"/>
    </xf>
    <xf numFmtId="4" fontId="16" fillId="4" borderId="16" xfId="1" applyNumberFormat="1" applyFont="1" applyFill="1" applyBorder="1" applyAlignment="1">
      <alignment horizontal="right"/>
    </xf>
    <xf numFmtId="0" fontId="15" fillId="7" borderId="14" xfId="1" applyFont="1" applyFill="1" applyBorder="1"/>
    <xf numFmtId="0" fontId="15" fillId="7" borderId="15" xfId="1" applyFont="1" applyFill="1" applyBorder="1"/>
    <xf numFmtId="4" fontId="15" fillId="7" borderId="22" xfId="1" applyNumberFormat="1" applyFont="1" applyFill="1" applyBorder="1"/>
    <xf numFmtId="4" fontId="15" fillId="7" borderId="35" xfId="1" applyNumberFormat="1" applyFont="1" applyFill="1" applyBorder="1"/>
    <xf numFmtId="4" fontId="5" fillId="4" borderId="29" xfId="1" applyNumberFormat="1" applyFont="1" applyFill="1" applyBorder="1" applyAlignment="1">
      <alignment horizontal="right"/>
    </xf>
    <xf numFmtId="4" fontId="5" fillId="4" borderId="32" xfId="1" applyNumberFormat="1" applyFont="1" applyFill="1" applyBorder="1" applyAlignment="1">
      <alignment horizontal="right"/>
    </xf>
    <xf numFmtId="4" fontId="5" fillId="4" borderId="8" xfId="1" applyNumberFormat="1" applyFont="1" applyFill="1" applyBorder="1" applyAlignment="1">
      <alignment horizontal="right"/>
    </xf>
    <xf numFmtId="4" fontId="5" fillId="4" borderId="18" xfId="1" applyNumberFormat="1" applyFont="1" applyFill="1" applyBorder="1" applyAlignment="1">
      <alignment horizontal="right"/>
    </xf>
    <xf numFmtId="4" fontId="5" fillId="4" borderId="1" xfId="1" applyNumberFormat="1" applyFont="1" applyFill="1" applyBorder="1" applyAlignment="1">
      <alignment horizontal="right" shrinkToFit="1"/>
    </xf>
    <xf numFmtId="4" fontId="5" fillId="4" borderId="19" xfId="1" applyNumberFormat="1" applyFont="1" applyFill="1" applyBorder="1" applyAlignment="1">
      <alignment horizontal="right" shrinkToFit="1"/>
    </xf>
    <xf numFmtId="4" fontId="5" fillId="4" borderId="21" xfId="1" applyNumberFormat="1" applyFont="1" applyFill="1" applyBorder="1" applyAlignment="1">
      <alignment horizontal="right"/>
    </xf>
    <xf numFmtId="4" fontId="5" fillId="4" borderId="38" xfId="1" applyNumberFormat="1" applyFont="1" applyFill="1" applyBorder="1" applyAlignment="1">
      <alignment horizontal="right"/>
    </xf>
    <xf numFmtId="4" fontId="5" fillId="4" borderId="4" xfId="1" applyNumberFormat="1" applyFont="1" applyFill="1" applyBorder="1" applyAlignment="1">
      <alignment horizontal="right" wrapText="1"/>
    </xf>
    <xf numFmtId="4" fontId="5" fillId="4" borderId="42" xfId="1" applyNumberFormat="1" applyFont="1" applyFill="1" applyBorder="1" applyAlignment="1">
      <alignment horizontal="right" wrapText="1"/>
    </xf>
    <xf numFmtId="49" fontId="12" fillId="9" borderId="23" xfId="1" applyNumberFormat="1" applyFont="1" applyFill="1" applyBorder="1" applyAlignment="1">
      <alignment horizontal="center" vertical="center" wrapText="1"/>
    </xf>
    <xf numFmtId="49" fontId="12" fillId="9" borderId="22" xfId="1" applyNumberFormat="1" applyFont="1" applyFill="1" applyBorder="1" applyAlignment="1">
      <alignment horizontal="center" vertical="center" wrapText="1"/>
    </xf>
    <xf numFmtId="49" fontId="12" fillId="9" borderId="35" xfId="1" applyNumberFormat="1" applyFont="1" applyFill="1" applyBorder="1" applyAlignment="1">
      <alignment horizontal="center" vertical="center" wrapText="1"/>
    </xf>
    <xf numFmtId="0" fontId="11" fillId="9" borderId="36" xfId="1" applyFont="1" applyFill="1" applyBorder="1"/>
    <xf numFmtId="49" fontId="12" fillId="9" borderId="27" xfId="1" applyNumberFormat="1" applyFont="1" applyFill="1" applyBorder="1" applyAlignment="1">
      <alignment horizontal="center" wrapText="1"/>
    </xf>
    <xf numFmtId="1" fontId="5" fillId="4" borderId="1" xfId="1" applyNumberFormat="1" applyFont="1" applyFill="1" applyBorder="1" applyAlignment="1">
      <alignment horizontal="right"/>
    </xf>
    <xf numFmtId="3" fontId="10" fillId="0" borderId="0" xfId="0" applyNumberFormat="1" applyFont="1"/>
    <xf numFmtId="0" fontId="10" fillId="2" borderId="33" xfId="1" applyNumberFormat="1" applyFont="1" applyFill="1" applyBorder="1" applyAlignment="1">
      <alignment horizontal="left" wrapText="1"/>
    </xf>
    <xf numFmtId="4" fontId="0" fillId="0" borderId="0" xfId="0" applyNumberFormat="1"/>
    <xf numFmtId="0" fontId="10" fillId="7" borderId="33" xfId="1" applyFont="1" applyFill="1" applyBorder="1" applyAlignment="1">
      <alignment wrapText="1"/>
    </xf>
    <xf numFmtId="0" fontId="14" fillId="7" borderId="22" xfId="1" applyFont="1" applyFill="1" applyBorder="1"/>
    <xf numFmtId="4" fontId="10" fillId="7" borderId="22" xfId="1" applyNumberFormat="1" applyFont="1" applyFill="1" applyBorder="1"/>
    <xf numFmtId="4" fontId="10" fillId="7" borderId="35" xfId="1" applyNumberFormat="1" applyFont="1" applyFill="1" applyBorder="1"/>
    <xf numFmtId="0" fontId="10" fillId="8" borderId="26" xfId="1" applyFont="1" applyFill="1" applyBorder="1" applyAlignment="1">
      <alignment horizontal="center" wrapText="1"/>
    </xf>
    <xf numFmtId="0" fontId="14" fillId="8" borderId="27" xfId="1" applyFont="1" applyFill="1" applyBorder="1"/>
    <xf numFmtId="4" fontId="10" fillId="8" borderId="27" xfId="1" applyNumberFormat="1" applyFont="1" applyFill="1" applyBorder="1"/>
    <xf numFmtId="4" fontId="10" fillId="8" borderId="39" xfId="1" applyNumberFormat="1" applyFont="1" applyFill="1" applyBorder="1"/>
    <xf numFmtId="0" fontId="3" fillId="0" borderId="0" xfId="1" applyFont="1"/>
    <xf numFmtId="49" fontId="12" fillId="9" borderId="37" xfId="1" applyNumberFormat="1" applyFont="1" applyFill="1" applyBorder="1" applyAlignment="1">
      <alignment horizontal="center" vertical="center" wrapText="1"/>
    </xf>
    <xf numFmtId="49" fontId="12" fillId="9" borderId="27" xfId="1" applyNumberFormat="1" applyFont="1" applyFill="1" applyBorder="1" applyAlignment="1">
      <alignment horizontal="center" vertical="center" wrapText="1"/>
    </xf>
    <xf numFmtId="49" fontId="12" fillId="9" borderId="39" xfId="1" applyNumberFormat="1" applyFont="1" applyFill="1" applyBorder="1" applyAlignment="1">
      <alignment horizontal="center" vertical="center" wrapText="1"/>
    </xf>
    <xf numFmtId="3" fontId="10" fillId="8" borderId="20" xfId="1" applyNumberFormat="1" applyFont="1" applyFill="1" applyBorder="1" applyAlignment="1">
      <alignment horizontal="center"/>
    </xf>
    <xf numFmtId="3" fontId="10" fillId="8" borderId="41" xfId="1" applyNumberFormat="1" applyFont="1" applyFill="1" applyBorder="1" applyAlignment="1">
      <alignment horizontal="right"/>
    </xf>
    <xf numFmtId="4" fontId="10" fillId="8" borderId="17" xfId="1" applyNumberFormat="1" applyFont="1" applyFill="1" applyBorder="1" applyAlignment="1">
      <alignment horizontal="right"/>
    </xf>
    <xf numFmtId="4" fontId="10" fillId="8" borderId="42" xfId="1" applyNumberFormat="1" applyFont="1" applyFill="1" applyBorder="1" applyAlignment="1">
      <alignment horizontal="right" wrapText="1"/>
    </xf>
    <xf numFmtId="0" fontId="5" fillId="2" borderId="30" xfId="1" applyFont="1" applyFill="1" applyBorder="1"/>
    <xf numFmtId="49" fontId="5" fillId="4" borderId="5" xfId="1" applyNumberFormat="1" applyFont="1" applyFill="1" applyBorder="1" applyAlignment="1">
      <alignment horizontal="right" wrapText="1"/>
    </xf>
    <xf numFmtId="0" fontId="5" fillId="2" borderId="2" xfId="1" applyFont="1" applyFill="1" applyBorder="1"/>
    <xf numFmtId="0" fontId="5" fillId="2" borderId="2" xfId="1" applyFont="1" applyFill="1" applyBorder="1" applyAlignment="1">
      <alignment wrapText="1"/>
    </xf>
    <xf numFmtId="0" fontId="13" fillId="2" borderId="2" xfId="1" applyNumberFormat="1" applyFont="1" applyFill="1" applyBorder="1" applyAlignment="1">
      <alignment horizontal="left" wrapText="1"/>
    </xf>
    <xf numFmtId="0" fontId="13" fillId="2" borderId="12" xfId="1" applyNumberFormat="1" applyFont="1" applyFill="1" applyBorder="1" applyAlignment="1">
      <alignment horizontal="left" wrapText="1"/>
    </xf>
    <xf numFmtId="49" fontId="5" fillId="4" borderId="13" xfId="1" applyNumberFormat="1" applyFont="1" applyFill="1" applyBorder="1" applyAlignment="1">
      <alignment horizontal="right" wrapText="1"/>
    </xf>
    <xf numFmtId="4" fontId="5" fillId="4" borderId="13" xfId="1" applyNumberFormat="1" applyFont="1" applyFill="1" applyBorder="1" applyAlignment="1">
      <alignment horizontal="right"/>
    </xf>
    <xf numFmtId="4" fontId="5" fillId="4" borderId="16" xfId="1" applyNumberFormat="1" applyFont="1" applyFill="1" applyBorder="1" applyAlignment="1">
      <alignment horizontal="right"/>
    </xf>
    <xf numFmtId="0" fontId="17" fillId="0" borderId="0" xfId="0" applyFont="1"/>
    <xf numFmtId="3" fontId="5" fillId="0" borderId="0" xfId="0" applyNumberFormat="1" applyFont="1"/>
    <xf numFmtId="0" fontId="19" fillId="0" borderId="0" xfId="0" applyFont="1"/>
    <xf numFmtId="3" fontId="13" fillId="0" borderId="0" xfId="0" applyNumberFormat="1" applyFont="1"/>
    <xf numFmtId="3" fontId="15" fillId="0" borderId="0" xfId="0" applyNumberFormat="1" applyFont="1"/>
    <xf numFmtId="3" fontId="21" fillId="4" borderId="0" xfId="0" applyNumberFormat="1" applyFont="1" applyFill="1" applyBorder="1"/>
    <xf numFmtId="0" fontId="22" fillId="0" borderId="0" xfId="0" applyFont="1"/>
    <xf numFmtId="0" fontId="11" fillId="0" borderId="0" xfId="0" applyNumberFormat="1" applyFont="1" applyBorder="1" applyAlignment="1">
      <alignment horizontal="center"/>
    </xf>
    <xf numFmtId="0" fontId="18" fillId="0" borderId="0" xfId="0" applyNumberFormat="1" applyFont="1" applyBorder="1"/>
    <xf numFmtId="4" fontId="18" fillId="0" borderId="0" xfId="0" applyNumberFormat="1" applyFont="1" applyBorder="1"/>
    <xf numFmtId="3" fontId="11" fillId="4" borderId="0" xfId="0" applyNumberFormat="1" applyFont="1" applyFill="1" applyBorder="1"/>
    <xf numFmtId="0" fontId="17" fillId="0" borderId="0" xfId="0" applyFont="1" applyAlignment="1">
      <alignment horizontal="center" wrapText="1"/>
    </xf>
    <xf numFmtId="3" fontId="15" fillId="0" borderId="25" xfId="0" quotePrefix="1" applyNumberFormat="1" applyFont="1" applyBorder="1" applyAlignment="1">
      <alignment horizontal="left"/>
    </xf>
    <xf numFmtId="3" fontId="13" fillId="0" borderId="0" xfId="0" applyNumberFormat="1" applyFont="1" applyBorder="1"/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wrapText="1"/>
    </xf>
    <xf numFmtId="3" fontId="15" fillId="0" borderId="0" xfId="0" quotePrefix="1" applyNumberFormat="1" applyFont="1" applyAlignment="1">
      <alignment horizontal="left"/>
    </xf>
    <xf numFmtId="3" fontId="25" fillId="7" borderId="26" xfId="0" applyNumberFormat="1" applyFont="1" applyFill="1" applyBorder="1" applyAlignment="1">
      <alignment horizontal="center" vertical="center"/>
    </xf>
    <xf numFmtId="3" fontId="10" fillId="7" borderId="27" xfId="0" applyNumberFormat="1" applyFont="1" applyFill="1" applyBorder="1" applyAlignment="1">
      <alignment horizontal="center" vertical="center"/>
    </xf>
    <xf numFmtId="3" fontId="10" fillId="7" borderId="39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horizontal="center" vertical="center"/>
    </xf>
    <xf numFmtId="3" fontId="10" fillId="0" borderId="30" xfId="0" applyNumberFormat="1" applyFont="1" applyBorder="1" applyAlignment="1">
      <alignment horizontal="center" wrapText="1"/>
    </xf>
    <xf numFmtId="4" fontId="10" fillId="3" borderId="5" xfId="3" applyNumberFormat="1" applyFont="1" applyFill="1" applyBorder="1" applyAlignment="1">
      <alignment horizontal="right"/>
    </xf>
    <xf numFmtId="4" fontId="10" fillId="3" borderId="31" xfId="3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vertical="center" wrapText="1"/>
    </xf>
    <xf numFmtId="3" fontId="13" fillId="0" borderId="0" xfId="0" applyNumberFormat="1" applyFont="1" applyAlignment="1">
      <alignment horizontal="center" vertical="center"/>
    </xf>
    <xf numFmtId="3" fontId="10" fillId="0" borderId="2" xfId="0" applyNumberFormat="1" applyFont="1" applyBorder="1" applyAlignment="1">
      <alignment horizontal="center" wrapText="1"/>
    </xf>
    <xf numFmtId="4" fontId="10" fillId="3" borderId="1" xfId="3" applyNumberFormat="1" applyFont="1" applyFill="1" applyBorder="1" applyAlignment="1">
      <alignment horizontal="right"/>
    </xf>
    <xf numFmtId="4" fontId="10" fillId="3" borderId="19" xfId="3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3" fontId="10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164" fontId="13" fillId="0" borderId="0" xfId="3" applyFont="1" applyBorder="1"/>
    <xf numFmtId="3" fontId="10" fillId="0" borderId="3" xfId="0" applyNumberFormat="1" applyFont="1" applyBorder="1" applyAlignment="1">
      <alignment horizontal="center"/>
    </xf>
    <xf numFmtId="4" fontId="10" fillId="3" borderId="29" xfId="3" applyNumberFormat="1" applyFont="1" applyFill="1" applyBorder="1" applyAlignment="1">
      <alignment horizontal="right"/>
    </xf>
    <xf numFmtId="4" fontId="10" fillId="3" borderId="32" xfId="3" applyNumberFormat="1" applyFont="1" applyFill="1" applyBorder="1" applyAlignment="1">
      <alignment horizontal="right"/>
    </xf>
    <xf numFmtId="3" fontId="10" fillId="7" borderId="33" xfId="0" applyNumberFormat="1" applyFont="1" applyFill="1" applyBorder="1" applyAlignment="1">
      <alignment horizontal="center"/>
    </xf>
    <xf numFmtId="4" fontId="10" fillId="7" borderId="22" xfId="0" applyNumberFormat="1" applyFont="1" applyFill="1" applyBorder="1"/>
    <xf numFmtId="4" fontId="10" fillId="7" borderId="35" xfId="0" applyNumberFormat="1" applyFont="1" applyFill="1" applyBorder="1"/>
    <xf numFmtId="3" fontId="13" fillId="0" borderId="0" xfId="0" applyNumberFormat="1" applyFont="1" applyAlignment="1"/>
    <xf numFmtId="3" fontId="10" fillId="4" borderId="11" xfId="0" applyNumberFormat="1" applyFont="1" applyFill="1" applyBorder="1" applyAlignment="1">
      <alignment horizontal="center" wrapText="1"/>
    </xf>
    <xf numFmtId="4" fontId="10" fillId="4" borderId="21" xfId="0" applyNumberFormat="1" applyFont="1" applyFill="1" applyBorder="1"/>
    <xf numFmtId="4" fontId="10" fillId="4" borderId="38" xfId="0" applyNumberFormat="1" applyFont="1" applyFill="1" applyBorder="1"/>
    <xf numFmtId="3" fontId="13" fillId="4" borderId="0" xfId="0" applyNumberFormat="1" applyFont="1" applyFill="1"/>
    <xf numFmtId="3" fontId="11" fillId="7" borderId="33" xfId="0" applyNumberFormat="1" applyFont="1" applyFill="1" applyBorder="1" applyAlignment="1">
      <alignment horizontal="center"/>
    </xf>
    <xf numFmtId="4" fontId="11" fillId="7" borderId="22" xfId="0" applyNumberFormat="1" applyFont="1" applyFill="1" applyBorder="1"/>
    <xf numFmtId="4" fontId="11" fillId="7" borderId="35" xfId="0" applyNumberFormat="1" applyFont="1" applyFill="1" applyBorder="1"/>
    <xf numFmtId="3" fontId="27" fillId="4" borderId="0" xfId="0" applyNumberFormat="1" applyFont="1" applyFill="1" applyBorder="1" applyAlignment="1">
      <alignment horizontal="center"/>
    </xf>
    <xf numFmtId="4" fontId="27" fillId="4" borderId="0" xfId="0" applyNumberFormat="1" applyFont="1" applyFill="1" applyBorder="1"/>
    <xf numFmtId="164" fontId="15" fillId="4" borderId="0" xfId="3" applyFont="1" applyFill="1" applyBorder="1"/>
    <xf numFmtId="0" fontId="13" fillId="0" borderId="0" xfId="0" applyNumberFormat="1" applyFont="1" applyAlignment="1">
      <alignment horizontal="left" wrapText="1"/>
    </xf>
    <xf numFmtId="1" fontId="13" fillId="0" borderId="0" xfId="0" applyNumberFormat="1" applyFont="1"/>
    <xf numFmtId="3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/>
    <xf numFmtId="3" fontId="10" fillId="0" borderId="0" xfId="0" quotePrefix="1" applyNumberFormat="1" applyFont="1" applyFill="1" applyBorder="1" applyAlignment="1">
      <alignment horizontal="left"/>
    </xf>
    <xf numFmtId="3" fontId="10" fillId="0" borderId="0" xfId="0" applyNumberFormat="1" applyFont="1" applyBorder="1"/>
    <xf numFmtId="0" fontId="10" fillId="7" borderId="33" xfId="0" quotePrefix="1" applyNumberFormat="1" applyFont="1" applyFill="1" applyBorder="1" applyAlignment="1">
      <alignment horizontal="center" vertical="center" wrapText="1"/>
    </xf>
    <xf numFmtId="0" fontId="10" fillId="7" borderId="22" xfId="0" applyNumberFormat="1" applyFont="1" applyFill="1" applyBorder="1" applyAlignment="1">
      <alignment horizontal="center" vertical="center" wrapText="1"/>
    </xf>
    <xf numFmtId="3" fontId="10" fillId="7" borderId="22" xfId="0" applyNumberFormat="1" applyFont="1" applyFill="1" applyBorder="1" applyAlignment="1">
      <alignment horizontal="center" vertical="center" wrapText="1"/>
    </xf>
    <xf numFmtId="3" fontId="10" fillId="7" borderId="35" xfId="0" applyNumberFormat="1" applyFont="1" applyFill="1" applyBorder="1" applyAlignment="1">
      <alignment horizontal="center" vertical="center" wrapText="1"/>
    </xf>
    <xf numFmtId="0" fontId="10" fillId="3" borderId="33" xfId="0" applyNumberFormat="1" applyFont="1" applyFill="1" applyBorder="1" applyAlignment="1">
      <alignment horizontal="center"/>
    </xf>
    <xf numFmtId="0" fontId="10" fillId="3" borderId="22" xfId="0" applyNumberFormat="1" applyFont="1" applyFill="1" applyBorder="1" applyAlignment="1">
      <alignment horizontal="center"/>
    </xf>
    <xf numFmtId="4" fontId="10" fillId="3" borderId="22" xfId="0" applyNumberFormat="1" applyFont="1" applyFill="1" applyBorder="1"/>
    <xf numFmtId="4" fontId="10" fillId="3" borderId="35" xfId="0" applyNumberFormat="1" applyFont="1" applyFill="1" applyBorder="1"/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4" fontId="5" fillId="0" borderId="8" xfId="0" applyNumberFormat="1" applyFont="1" applyBorder="1"/>
    <xf numFmtId="4" fontId="5" fillId="4" borderId="8" xfId="0" applyNumberFormat="1" applyFont="1" applyFill="1" applyBorder="1"/>
    <xf numFmtId="4" fontId="5" fillId="0" borderId="18" xfId="0" applyNumberFormat="1" applyFont="1" applyBorder="1"/>
    <xf numFmtId="0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4" fontId="5" fillId="4" borderId="1" xfId="0" applyNumberFormat="1" applyFont="1" applyFill="1" applyBorder="1"/>
    <xf numFmtId="0" fontId="5" fillId="0" borderId="3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4" fontId="5" fillId="0" borderId="29" xfId="0" applyNumberFormat="1" applyFont="1" applyBorder="1"/>
    <xf numFmtId="4" fontId="5" fillId="4" borderId="29" xfId="0" applyNumberFormat="1" applyFont="1" applyFill="1" applyBorder="1"/>
    <xf numFmtId="4" fontId="5" fillId="0" borderId="32" xfId="0" applyNumberFormat="1" applyFont="1" applyBorder="1"/>
    <xf numFmtId="0" fontId="5" fillId="0" borderId="8" xfId="0" applyNumberFormat="1" applyFont="1" applyBorder="1" applyAlignment="1">
      <alignment horizontal="center" wrapText="1"/>
    </xf>
    <xf numFmtId="4" fontId="5" fillId="4" borderId="18" xfId="0" applyNumberFormat="1" applyFont="1" applyFill="1" applyBorder="1"/>
    <xf numFmtId="0" fontId="5" fillId="0" borderId="1" xfId="0" applyNumberFormat="1" applyFont="1" applyBorder="1" applyAlignment="1">
      <alignment horizontal="center" wrapText="1"/>
    </xf>
    <xf numFmtId="4" fontId="5" fillId="4" borderId="19" xfId="0" applyNumberFormat="1" applyFont="1" applyFill="1" applyBorder="1"/>
    <xf numFmtId="0" fontId="5" fillId="0" borderId="29" xfId="0" applyNumberFormat="1" applyFont="1" applyBorder="1" applyAlignment="1">
      <alignment horizontal="center" wrapText="1"/>
    </xf>
    <xf numFmtId="4" fontId="5" fillId="4" borderId="32" xfId="0" applyNumberFormat="1" applyFont="1" applyFill="1" applyBorder="1"/>
    <xf numFmtId="0" fontId="5" fillId="0" borderId="1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" fontId="5" fillId="4" borderId="21" xfId="0" applyNumberFormat="1" applyFont="1" applyFill="1" applyBorder="1"/>
    <xf numFmtId="4" fontId="5" fillId="4" borderId="38" xfId="0" applyNumberFormat="1" applyFont="1" applyFill="1" applyBorder="1"/>
    <xf numFmtId="0" fontId="10" fillId="3" borderId="22" xfId="0" applyNumberFormat="1" applyFont="1" applyFill="1" applyBorder="1" applyAlignment="1">
      <alignment horizontal="center" wrapText="1"/>
    </xf>
    <xf numFmtId="0" fontId="10" fillId="3" borderId="22" xfId="0" applyNumberFormat="1" applyFont="1" applyFill="1" applyBorder="1" applyAlignment="1">
      <alignment horizontal="center" wrapText="1" shrinkToFit="1"/>
    </xf>
    <xf numFmtId="0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 shrinkToFit="1"/>
    </xf>
    <xf numFmtId="4" fontId="10" fillId="4" borderId="8" xfId="0" applyNumberFormat="1" applyFont="1" applyFill="1" applyBorder="1"/>
    <xf numFmtId="49" fontId="5" fillId="0" borderId="1" xfId="0" applyNumberFormat="1" applyFont="1" applyBorder="1" applyAlignment="1">
      <alignment horizontal="center" shrinkToFit="1"/>
    </xf>
    <xf numFmtId="4" fontId="10" fillId="4" borderId="1" xfId="0" applyNumberFormat="1" applyFont="1" applyFill="1" applyBorder="1"/>
    <xf numFmtId="49" fontId="5" fillId="0" borderId="29" xfId="0" applyNumberFormat="1" applyFont="1" applyBorder="1" applyAlignment="1">
      <alignment horizontal="center" shrinkToFit="1"/>
    </xf>
    <xf numFmtId="4" fontId="10" fillId="4" borderId="29" xfId="0" applyNumberFormat="1" applyFont="1" applyFill="1" applyBorder="1"/>
    <xf numFmtId="4" fontId="10" fillId="4" borderId="32" xfId="0" applyNumberFormat="1" applyFont="1" applyFill="1" applyBorder="1"/>
    <xf numFmtId="0" fontId="20" fillId="7" borderId="33" xfId="0" applyNumberFormat="1" applyFont="1" applyFill="1" applyBorder="1" applyAlignment="1">
      <alignment horizontal="center"/>
    </xf>
    <xf numFmtId="0" fontId="21" fillId="7" borderId="22" xfId="0" quotePrefix="1" applyNumberFormat="1" applyFont="1" applyFill="1" applyBorder="1" applyAlignment="1">
      <alignment horizontal="center" vertical="justify"/>
    </xf>
    <xf numFmtId="4" fontId="28" fillId="7" borderId="22" xfId="0" applyNumberFormat="1" applyFont="1" applyFill="1" applyBorder="1"/>
    <xf numFmtId="4" fontId="28" fillId="7" borderId="35" xfId="0" applyNumberFormat="1" applyFont="1" applyFill="1" applyBorder="1"/>
    <xf numFmtId="3" fontId="10" fillId="4" borderId="0" xfId="0" applyNumberFormat="1" applyFont="1" applyFill="1" applyBorder="1"/>
    <xf numFmtId="0" fontId="10" fillId="1" borderId="28" xfId="0" applyFont="1" applyFill="1" applyBorder="1" applyAlignment="1">
      <alignment horizontal="center"/>
    </xf>
    <xf numFmtId="0" fontId="10" fillId="1" borderId="20" xfId="0" applyFont="1" applyFill="1" applyBorder="1" applyAlignment="1">
      <alignment horizontal="right" vertical="center" wrapText="1"/>
    </xf>
    <xf numFmtId="0" fontId="10" fillId="1" borderId="20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4" fontId="5" fillId="0" borderId="5" xfId="0" applyNumberFormat="1" applyFont="1" applyFill="1" applyBorder="1"/>
    <xf numFmtId="4" fontId="5" fillId="4" borderId="5" xfId="0" applyNumberFormat="1" applyFont="1" applyFill="1" applyBorder="1"/>
    <xf numFmtId="4" fontId="5" fillId="0" borderId="31" xfId="0" applyNumberFormat="1" applyFont="1" applyFill="1" applyBorder="1"/>
    <xf numFmtId="0" fontId="10" fillId="0" borderId="2" xfId="0" applyFont="1" applyFill="1" applyBorder="1" applyAlignment="1">
      <alignment horizontal="left" wrapText="1"/>
    </xf>
    <xf numFmtId="4" fontId="5" fillId="0" borderId="1" xfId="0" applyNumberFormat="1" applyFont="1" applyFill="1" applyBorder="1"/>
    <xf numFmtId="4" fontId="5" fillId="0" borderId="19" xfId="0" applyNumberFormat="1" applyFont="1" applyFill="1" applyBorder="1"/>
    <xf numFmtId="0" fontId="10" fillId="7" borderId="41" xfId="0" applyFont="1" applyFill="1" applyBorder="1" applyAlignment="1">
      <alignment horizontal="center"/>
    </xf>
    <xf numFmtId="4" fontId="10" fillId="7" borderId="4" xfId="0" applyNumberFormat="1" applyFont="1" applyFill="1" applyBorder="1"/>
    <xf numFmtId="4" fontId="10" fillId="7" borderId="42" xfId="0" applyNumberFormat="1" applyFont="1" applyFill="1" applyBorder="1"/>
    <xf numFmtId="0" fontId="10" fillId="7" borderId="28" xfId="0" applyFont="1" applyFill="1" applyBorder="1" applyAlignment="1">
      <alignment horizontal="center" wrapText="1"/>
    </xf>
    <xf numFmtId="4" fontId="10" fillId="7" borderId="37" xfId="0" applyNumberFormat="1" applyFont="1" applyFill="1" applyBorder="1" applyAlignment="1"/>
    <xf numFmtId="0" fontId="5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4" fontId="5" fillId="4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0" fontId="31" fillId="0" borderId="0" xfId="0" applyFont="1"/>
    <xf numFmtId="0" fontId="32" fillId="4" borderId="0" xfId="0" applyFont="1" applyFill="1"/>
    <xf numFmtId="0" fontId="32" fillId="0" borderId="0" xfId="0" applyFont="1"/>
    <xf numFmtId="0" fontId="33" fillId="4" borderId="0" xfId="0" applyFont="1" applyFill="1"/>
    <xf numFmtId="0" fontId="34" fillId="0" borderId="0" xfId="0" applyFont="1"/>
    <xf numFmtId="0" fontId="34" fillId="4" borderId="0" xfId="0" applyFont="1" applyFill="1"/>
    <xf numFmtId="0" fontId="35" fillId="4" borderId="0" xfId="0" applyFont="1" applyFill="1"/>
    <xf numFmtId="0" fontId="33" fillId="0" borderId="0" xfId="0" applyFont="1"/>
    <xf numFmtId="0" fontId="2" fillId="0" borderId="0" xfId="1" applyFont="1" applyAlignment="1">
      <alignment horizontal="center" wrapText="1"/>
    </xf>
    <xf numFmtId="3" fontId="13" fillId="0" borderId="0" xfId="0" applyNumberFormat="1" applyFont="1" applyAlignment="1">
      <alignment horizontal="center" vertical="center"/>
    </xf>
    <xf numFmtId="0" fontId="23" fillId="5" borderId="14" xfId="0" applyNumberFormat="1" applyFont="1" applyFill="1" applyBorder="1" applyAlignment="1">
      <alignment horizontal="center"/>
    </xf>
    <xf numFmtId="0" fontId="23" fillId="5" borderId="23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1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0" borderId="0" xfId="0" quotePrefix="1" applyFont="1" applyBorder="1" applyAlignment="1">
      <alignment horizontal="left" wrapText="1"/>
    </xf>
    <xf numFmtId="0" fontId="10" fillId="3" borderId="30" xfId="0" applyFont="1" applyFill="1" applyBorder="1" applyAlignment="1">
      <alignment horizontal="center" wrapText="1"/>
    </xf>
    <xf numFmtId="0" fontId="10" fillId="3" borderId="5" xfId="0" quotePrefix="1" applyFont="1" applyFill="1" applyBorder="1" applyAlignment="1">
      <alignment horizontal="center" wrapText="1"/>
    </xf>
    <xf numFmtId="0" fontId="10" fillId="3" borderId="3" xfId="0" quotePrefix="1" applyFont="1" applyFill="1" applyBorder="1" applyAlignment="1">
      <alignment horizontal="center" wrapText="1"/>
    </xf>
    <xf numFmtId="0" fontId="10" fillId="3" borderId="29" xfId="0" quotePrefix="1" applyFont="1" applyFill="1" applyBorder="1" applyAlignment="1">
      <alignment horizontal="center" wrapText="1"/>
    </xf>
    <xf numFmtId="165" fontId="10" fillId="3" borderId="5" xfId="0" applyNumberFormat="1" applyFont="1" applyFill="1" applyBorder="1" applyAlignment="1">
      <alignment horizontal="center" wrapText="1"/>
    </xf>
    <xf numFmtId="165" fontId="10" fillId="3" borderId="31" xfId="0" applyNumberFormat="1" applyFont="1" applyFill="1" applyBorder="1" applyAlignment="1">
      <alignment horizontal="center" wrapText="1"/>
    </xf>
    <xf numFmtId="165" fontId="10" fillId="3" borderId="29" xfId="0" applyNumberFormat="1" applyFont="1" applyFill="1" applyBorder="1" applyAlignment="1">
      <alignment horizontal="center" wrapText="1"/>
    </xf>
    <xf numFmtId="165" fontId="10" fillId="3" borderId="32" xfId="0" applyNumberFormat="1" applyFont="1" applyFill="1" applyBorder="1" applyAlignment="1">
      <alignment horizontal="center" wrapText="1"/>
    </xf>
    <xf numFmtId="0" fontId="10" fillId="3" borderId="33" xfId="0" applyFont="1" applyFill="1" applyBorder="1" applyAlignment="1">
      <alignment horizontal="center" wrapText="1"/>
    </xf>
    <xf numFmtId="0" fontId="10" fillId="3" borderId="22" xfId="0" quotePrefix="1" applyFont="1" applyFill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30" fillId="6" borderId="20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4" fontId="10" fillId="7" borderId="23" xfId="0" applyNumberFormat="1" applyFont="1" applyFill="1" applyBorder="1" applyAlignment="1">
      <alignment horizontal="center"/>
    </xf>
    <xf numFmtId="4" fontId="10" fillId="7" borderId="24" xfId="0" applyNumberFormat="1" applyFont="1" applyFill="1" applyBorder="1" applyAlignment="1">
      <alignment horizontal="center"/>
    </xf>
    <xf numFmtId="4" fontId="10" fillId="3" borderId="22" xfId="0" quotePrefix="1" applyNumberFormat="1" applyFont="1" applyFill="1" applyBorder="1" applyAlignment="1">
      <alignment horizontal="center" wrapText="1"/>
    </xf>
    <xf numFmtId="0" fontId="10" fillId="3" borderId="35" xfId="0" quotePrefix="1" applyFont="1" applyFill="1" applyBorder="1" applyAlignment="1">
      <alignment horizontal="center" wrapText="1"/>
    </xf>
  </cellXfs>
  <cellStyles count="5">
    <cellStyle name="Normal 2" xfId="2" xr:uid="{00000000-0005-0000-0000-000002000000}"/>
    <cellStyle name="Normal 2 2" xfId="4" xr:uid="{00000000-0005-0000-0000-000003000000}"/>
    <cellStyle name="Normalno" xfId="0" builtinId="0"/>
    <cellStyle name="Normalno 2" xfId="1" xr:uid="{00000000-0005-0000-0000-000004000000}"/>
    <cellStyle name="Zarez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2524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0" y="523875"/>
          <a:ext cx="2019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7"/>
  <sheetViews>
    <sheetView tabSelected="1" workbookViewId="0">
      <selection activeCell="A67" sqref="A67"/>
    </sheetView>
  </sheetViews>
  <sheetFormatPr defaultRowHeight="15" x14ac:dyDescent="0.25"/>
  <cols>
    <col min="1" max="1" width="61.5703125" customWidth="1"/>
    <col min="2" max="2" width="11.85546875" customWidth="1"/>
    <col min="3" max="3" width="17" customWidth="1"/>
    <col min="4" max="4" width="16.85546875" customWidth="1"/>
    <col min="5" max="5" width="17.140625" customWidth="1"/>
    <col min="8" max="8" width="10.140625" bestFit="1" customWidth="1"/>
  </cols>
  <sheetData>
    <row r="2" spans="1:5" ht="37.5" customHeight="1" x14ac:dyDescent="0.25">
      <c r="A2" s="238" t="s">
        <v>157</v>
      </c>
      <c r="B2" s="238"/>
      <c r="C2" s="238"/>
      <c r="D2" s="238"/>
      <c r="E2" s="238"/>
    </row>
    <row r="3" spans="1:5" x14ac:dyDescent="0.25">
      <c r="A3" s="1"/>
      <c r="B3" s="1"/>
      <c r="C3" s="1"/>
      <c r="D3" s="1"/>
      <c r="E3" s="2" t="s">
        <v>106</v>
      </c>
    </row>
    <row r="4" spans="1:5" ht="15.75" thickBot="1" x14ac:dyDescent="0.3">
      <c r="A4" s="1"/>
      <c r="B4" s="1"/>
      <c r="C4" s="1"/>
      <c r="D4" s="1"/>
      <c r="E4" s="86" t="s">
        <v>110</v>
      </c>
    </row>
    <row r="5" spans="1:5" ht="29.25" customHeight="1" thickBot="1" x14ac:dyDescent="0.35">
      <c r="A5" s="72" t="s">
        <v>0</v>
      </c>
      <c r="B5" s="73" t="s">
        <v>1</v>
      </c>
      <c r="C5" s="87" t="s">
        <v>85</v>
      </c>
      <c r="D5" s="88" t="s">
        <v>88</v>
      </c>
      <c r="E5" s="89" t="s">
        <v>107</v>
      </c>
    </row>
    <row r="6" spans="1:5" x14ac:dyDescent="0.25">
      <c r="A6" s="94" t="s">
        <v>2</v>
      </c>
      <c r="B6" s="95" t="s">
        <v>3</v>
      </c>
      <c r="C6" s="13">
        <v>0</v>
      </c>
      <c r="D6" s="13">
        <v>0</v>
      </c>
      <c r="E6" s="14">
        <v>0</v>
      </c>
    </row>
    <row r="7" spans="1:5" x14ac:dyDescent="0.25">
      <c r="A7" s="96" t="s">
        <v>66</v>
      </c>
      <c r="B7" s="15" t="s">
        <v>4</v>
      </c>
      <c r="C7" s="16">
        <v>0</v>
      </c>
      <c r="D7" s="16">
        <v>0</v>
      </c>
      <c r="E7" s="17">
        <v>0</v>
      </c>
    </row>
    <row r="8" spans="1:5" ht="30" customHeight="1" x14ac:dyDescent="0.25">
      <c r="A8" s="97" t="s">
        <v>112</v>
      </c>
      <c r="B8" s="15" t="s">
        <v>101</v>
      </c>
      <c r="C8" s="16">
        <v>7642</v>
      </c>
      <c r="D8" s="16">
        <v>4861</v>
      </c>
      <c r="E8" s="17">
        <v>0</v>
      </c>
    </row>
    <row r="9" spans="1:5" ht="30" customHeight="1" x14ac:dyDescent="0.25">
      <c r="A9" s="97" t="s">
        <v>113</v>
      </c>
      <c r="B9" s="15" t="s">
        <v>102</v>
      </c>
      <c r="C9" s="16">
        <v>1348</v>
      </c>
      <c r="D9" s="16">
        <v>858</v>
      </c>
      <c r="E9" s="17">
        <v>0</v>
      </c>
    </row>
    <row r="10" spans="1:5" ht="30" customHeight="1" x14ac:dyDescent="0.25">
      <c r="A10" s="97" t="s">
        <v>114</v>
      </c>
      <c r="B10" s="15" t="s">
        <v>101</v>
      </c>
      <c r="C10" s="16">
        <v>398</v>
      </c>
      <c r="D10" s="16">
        <v>0</v>
      </c>
      <c r="E10" s="17">
        <v>0</v>
      </c>
    </row>
    <row r="11" spans="1:5" ht="44.25" customHeight="1" x14ac:dyDescent="0.25">
      <c r="A11" s="97" t="s">
        <v>115</v>
      </c>
      <c r="B11" s="15" t="s">
        <v>102</v>
      </c>
      <c r="C11" s="16">
        <v>20</v>
      </c>
      <c r="D11" s="16">
        <v>0</v>
      </c>
      <c r="E11" s="17">
        <v>0</v>
      </c>
    </row>
    <row r="12" spans="1:5" x14ac:dyDescent="0.25">
      <c r="A12" s="97" t="s">
        <v>78</v>
      </c>
      <c r="B12" s="15" t="s">
        <v>103</v>
      </c>
      <c r="C12" s="16">
        <v>1427500</v>
      </c>
      <c r="D12" s="16">
        <v>1427500</v>
      </c>
      <c r="E12" s="17">
        <v>1427500</v>
      </c>
    </row>
    <row r="13" spans="1:5" ht="34.5" customHeight="1" x14ac:dyDescent="0.25">
      <c r="A13" s="97" t="s">
        <v>95</v>
      </c>
      <c r="B13" s="15" t="s">
        <v>116</v>
      </c>
      <c r="C13" s="16">
        <v>700</v>
      </c>
      <c r="D13" s="16">
        <v>700</v>
      </c>
      <c r="E13" s="17">
        <v>700</v>
      </c>
    </row>
    <row r="14" spans="1:5" x14ac:dyDescent="0.25">
      <c r="A14" s="96" t="s">
        <v>67</v>
      </c>
      <c r="B14" s="15" t="s">
        <v>62</v>
      </c>
      <c r="C14" s="16">
        <v>0</v>
      </c>
      <c r="D14" s="16">
        <v>0</v>
      </c>
      <c r="E14" s="17">
        <v>0</v>
      </c>
    </row>
    <row r="15" spans="1:5" x14ac:dyDescent="0.25">
      <c r="A15" s="97" t="s">
        <v>75</v>
      </c>
      <c r="B15" s="15" t="s">
        <v>117</v>
      </c>
      <c r="C15" s="9">
        <v>2000</v>
      </c>
      <c r="D15" s="16">
        <v>2000</v>
      </c>
      <c r="E15" s="17">
        <v>2000</v>
      </c>
    </row>
    <row r="16" spans="1:5" x14ac:dyDescent="0.25">
      <c r="A16" s="18" t="s">
        <v>131</v>
      </c>
      <c r="B16" s="15" t="s">
        <v>130</v>
      </c>
      <c r="C16" s="9">
        <v>500</v>
      </c>
      <c r="D16" s="16">
        <v>500</v>
      </c>
      <c r="E16" s="17">
        <v>500</v>
      </c>
    </row>
    <row r="17" spans="1:8" x14ac:dyDescent="0.25">
      <c r="A17" s="18" t="s">
        <v>5</v>
      </c>
      <c r="B17" s="11">
        <v>652</v>
      </c>
      <c r="C17" s="9">
        <v>0</v>
      </c>
      <c r="D17" s="16">
        <v>0</v>
      </c>
      <c r="E17" s="17">
        <v>0</v>
      </c>
    </row>
    <row r="18" spans="1:8" x14ac:dyDescent="0.25">
      <c r="A18" s="18" t="s">
        <v>56</v>
      </c>
      <c r="B18" s="11" t="s">
        <v>80</v>
      </c>
      <c r="C18" s="9">
        <f>102220+1500</f>
        <v>103720</v>
      </c>
      <c r="D18" s="16">
        <v>103720</v>
      </c>
      <c r="E18" s="17">
        <v>103720</v>
      </c>
    </row>
    <row r="19" spans="1:8" x14ac:dyDescent="0.25">
      <c r="A19" s="18" t="s">
        <v>82</v>
      </c>
      <c r="B19" s="74">
        <v>68311</v>
      </c>
      <c r="C19" s="9">
        <v>500</v>
      </c>
      <c r="D19" s="16">
        <v>500</v>
      </c>
      <c r="E19" s="17">
        <v>500</v>
      </c>
    </row>
    <row r="20" spans="1:8" x14ac:dyDescent="0.25">
      <c r="A20" s="18" t="s">
        <v>83</v>
      </c>
      <c r="B20" s="74">
        <v>64151</v>
      </c>
      <c r="C20" s="9">
        <v>0</v>
      </c>
      <c r="D20" s="16">
        <v>0</v>
      </c>
      <c r="E20" s="17">
        <v>0</v>
      </c>
    </row>
    <row r="21" spans="1:8" x14ac:dyDescent="0.25">
      <c r="A21" s="18" t="s">
        <v>122</v>
      </c>
      <c r="B21" s="15" t="s">
        <v>118</v>
      </c>
      <c r="C21" s="9">
        <v>200</v>
      </c>
      <c r="D21" s="9">
        <v>200</v>
      </c>
      <c r="E21" s="12">
        <v>200</v>
      </c>
    </row>
    <row r="22" spans="1:8" x14ac:dyDescent="0.25">
      <c r="A22" s="18" t="s">
        <v>123</v>
      </c>
      <c r="B22" s="15" t="s">
        <v>119</v>
      </c>
      <c r="C22" s="9">
        <v>200</v>
      </c>
      <c r="D22" s="9">
        <v>200</v>
      </c>
      <c r="E22" s="12">
        <v>200</v>
      </c>
    </row>
    <row r="23" spans="1:8" x14ac:dyDescent="0.25">
      <c r="A23" s="18" t="s">
        <v>124</v>
      </c>
      <c r="B23" s="15" t="s">
        <v>120</v>
      </c>
      <c r="C23" s="9">
        <v>1400</v>
      </c>
      <c r="D23" s="9">
        <v>1400</v>
      </c>
      <c r="E23" s="12">
        <v>1400</v>
      </c>
    </row>
    <row r="24" spans="1:8" x14ac:dyDescent="0.25">
      <c r="A24" s="18" t="s">
        <v>125</v>
      </c>
      <c r="B24" s="15" t="s">
        <v>121</v>
      </c>
      <c r="C24" s="9">
        <v>200</v>
      </c>
      <c r="D24" s="9">
        <v>200</v>
      </c>
      <c r="E24" s="12">
        <v>200</v>
      </c>
    </row>
    <row r="25" spans="1:8" ht="15.75" x14ac:dyDescent="0.25">
      <c r="A25" s="19" t="s">
        <v>6</v>
      </c>
      <c r="B25" s="15" t="s">
        <v>126</v>
      </c>
      <c r="C25" s="9">
        <v>143270</v>
      </c>
      <c r="D25" s="9">
        <v>142906</v>
      </c>
      <c r="E25" s="12">
        <v>142270</v>
      </c>
    </row>
    <row r="26" spans="1:8" ht="15.75" x14ac:dyDescent="0.25">
      <c r="A26" s="19" t="s">
        <v>69</v>
      </c>
      <c r="B26" s="15" t="s">
        <v>127</v>
      </c>
      <c r="C26" s="9">
        <v>90000</v>
      </c>
      <c r="D26" s="9">
        <v>90000</v>
      </c>
      <c r="E26" s="12">
        <v>90000</v>
      </c>
    </row>
    <row r="27" spans="1:8" ht="31.5" x14ac:dyDescent="0.25">
      <c r="A27" s="98" t="s">
        <v>96</v>
      </c>
      <c r="B27" s="15" t="s">
        <v>97</v>
      </c>
      <c r="C27" s="9">
        <v>0</v>
      </c>
      <c r="D27" s="9">
        <v>0</v>
      </c>
      <c r="E27" s="12">
        <v>0</v>
      </c>
      <c r="H27" s="77"/>
    </row>
    <row r="28" spans="1:8" ht="16.5" thickBot="1" x14ac:dyDescent="0.3">
      <c r="A28" s="99" t="s">
        <v>128</v>
      </c>
      <c r="B28" s="100" t="s">
        <v>129</v>
      </c>
      <c r="C28" s="101">
        <v>2000</v>
      </c>
      <c r="D28" s="101">
        <v>2000</v>
      </c>
      <c r="E28" s="102">
        <v>2000</v>
      </c>
      <c r="H28" s="77"/>
    </row>
    <row r="29" spans="1:8" ht="15.75" thickBot="1" x14ac:dyDescent="0.3">
      <c r="A29" s="90" t="s">
        <v>7</v>
      </c>
      <c r="B29" s="91">
        <v>6</v>
      </c>
      <c r="C29" s="92">
        <f>SUM(C6:C28)</f>
        <v>1781598</v>
      </c>
      <c r="D29" s="92">
        <f>SUM(D6:D28)</f>
        <v>1777545</v>
      </c>
      <c r="E29" s="93">
        <f>SUM(E6:E28)</f>
        <v>1771190</v>
      </c>
    </row>
    <row r="30" spans="1:8" ht="15.75" thickBot="1" x14ac:dyDescent="0.3">
      <c r="A30" s="82" t="s">
        <v>111</v>
      </c>
      <c r="B30" s="83"/>
      <c r="C30" s="84">
        <v>12000</v>
      </c>
      <c r="D30" s="84">
        <v>12000</v>
      </c>
      <c r="E30" s="85">
        <v>12000</v>
      </c>
    </row>
    <row r="31" spans="1:8" ht="30" customHeight="1" thickBot="1" x14ac:dyDescent="0.3">
      <c r="A31" s="78" t="s">
        <v>8</v>
      </c>
      <c r="B31" s="79"/>
      <c r="C31" s="80">
        <f>SUM(C29:C30)</f>
        <v>1793598</v>
      </c>
      <c r="D31" s="80">
        <f>SUM(D29:D30)</f>
        <v>1789545</v>
      </c>
      <c r="E31" s="81">
        <f>SUM(E29:E30)</f>
        <v>1783190</v>
      </c>
    </row>
    <row r="32" spans="1:8" ht="15.75" thickBot="1" x14ac:dyDescent="0.3">
      <c r="A32" s="20"/>
      <c r="B32" s="21"/>
      <c r="C32" s="22"/>
      <c r="D32" s="22"/>
      <c r="E32" s="23"/>
    </row>
    <row r="33" spans="1:5" ht="19.5" thickBot="1" x14ac:dyDescent="0.35">
      <c r="A33" s="72" t="s">
        <v>9</v>
      </c>
      <c r="B33" s="73" t="s">
        <v>1</v>
      </c>
      <c r="C33" s="69" t="s">
        <v>85</v>
      </c>
      <c r="D33" s="70" t="s">
        <v>88</v>
      </c>
      <c r="E33" s="71" t="s">
        <v>107</v>
      </c>
    </row>
    <row r="34" spans="1:5" ht="16.5" thickBot="1" x14ac:dyDescent="0.3">
      <c r="A34" s="24" t="s">
        <v>10</v>
      </c>
      <c r="B34" s="25">
        <v>3</v>
      </c>
      <c r="C34" s="26">
        <f>C35+C39+C45+C47</f>
        <v>1790198</v>
      </c>
      <c r="D34" s="26">
        <f>D35+D39+D45+D47</f>
        <v>1786145</v>
      </c>
      <c r="E34" s="27">
        <f>E35+E39+E45+E47</f>
        <v>1779790</v>
      </c>
    </row>
    <row r="35" spans="1:5" ht="15.75" thickBot="1" x14ac:dyDescent="0.3">
      <c r="A35" s="28" t="s">
        <v>11</v>
      </c>
      <c r="B35" s="29">
        <v>31</v>
      </c>
      <c r="C35" s="30">
        <f>C36+C37+C38</f>
        <v>1411600</v>
      </c>
      <c r="D35" s="30">
        <f>D36+D37+D38</f>
        <v>1408095</v>
      </c>
      <c r="E35" s="31">
        <f>E36+E37+E38</f>
        <v>1402000</v>
      </c>
    </row>
    <row r="36" spans="1:5" x14ac:dyDescent="0.25">
      <c r="A36" s="32" t="s">
        <v>12</v>
      </c>
      <c r="B36" s="33">
        <v>311</v>
      </c>
      <c r="C36" s="61">
        <v>1162200</v>
      </c>
      <c r="D36" s="61">
        <v>1159700</v>
      </c>
      <c r="E36" s="62">
        <v>1155000</v>
      </c>
    </row>
    <row r="37" spans="1:5" x14ac:dyDescent="0.25">
      <c r="A37" s="34" t="s">
        <v>13</v>
      </c>
      <c r="B37" s="35">
        <v>312</v>
      </c>
      <c r="C37" s="9">
        <v>68190</v>
      </c>
      <c r="D37" s="9">
        <v>67595</v>
      </c>
      <c r="E37" s="12">
        <v>67000</v>
      </c>
    </row>
    <row r="38" spans="1:5" ht="15.75" thickBot="1" x14ac:dyDescent="0.3">
      <c r="A38" s="38" t="s">
        <v>14</v>
      </c>
      <c r="B38" s="39">
        <v>313</v>
      </c>
      <c r="C38" s="59">
        <v>181210</v>
      </c>
      <c r="D38" s="59">
        <v>180800</v>
      </c>
      <c r="E38" s="60">
        <v>180000</v>
      </c>
    </row>
    <row r="39" spans="1:5" ht="15.75" thickBot="1" x14ac:dyDescent="0.3">
      <c r="A39" s="28" t="s">
        <v>15</v>
      </c>
      <c r="B39" s="29">
        <v>32</v>
      </c>
      <c r="C39" s="30">
        <f>C40+C41+C42+C43+C44</f>
        <v>376628</v>
      </c>
      <c r="D39" s="30">
        <f>D40+D41+D42+D43+D44</f>
        <v>376080</v>
      </c>
      <c r="E39" s="31">
        <f>E40+E41+E42+E43+E44</f>
        <v>375820</v>
      </c>
    </row>
    <row r="40" spans="1:5" x14ac:dyDescent="0.25">
      <c r="A40" s="32" t="s">
        <v>60</v>
      </c>
      <c r="B40" s="33">
        <v>321</v>
      </c>
      <c r="C40" s="61">
        <v>126190</v>
      </c>
      <c r="D40" s="61">
        <v>126060</v>
      </c>
      <c r="E40" s="62">
        <v>125800</v>
      </c>
    </row>
    <row r="41" spans="1:5" x14ac:dyDescent="0.25">
      <c r="A41" s="34" t="s">
        <v>16</v>
      </c>
      <c r="B41" s="35">
        <v>322</v>
      </c>
      <c r="C41" s="9">
        <v>122968</v>
      </c>
      <c r="D41" s="9">
        <v>122550</v>
      </c>
      <c r="E41" s="12">
        <v>122550</v>
      </c>
    </row>
    <row r="42" spans="1:5" x14ac:dyDescent="0.25">
      <c r="A42" s="34" t="s">
        <v>17</v>
      </c>
      <c r="B42" s="35">
        <v>323</v>
      </c>
      <c r="C42" s="9">
        <v>105700</v>
      </c>
      <c r="D42" s="9">
        <v>105700</v>
      </c>
      <c r="E42" s="12">
        <v>105700</v>
      </c>
    </row>
    <row r="43" spans="1:5" x14ac:dyDescent="0.25">
      <c r="A43" s="40" t="s">
        <v>81</v>
      </c>
      <c r="B43" s="35">
        <v>324</v>
      </c>
      <c r="C43" s="63">
        <v>11470</v>
      </c>
      <c r="D43" s="63">
        <v>11470</v>
      </c>
      <c r="E43" s="64">
        <v>11470</v>
      </c>
    </row>
    <row r="44" spans="1:5" ht="15.75" thickBot="1" x14ac:dyDescent="0.3">
      <c r="A44" s="38" t="s">
        <v>65</v>
      </c>
      <c r="B44" s="39">
        <v>329</v>
      </c>
      <c r="C44" s="59">
        <v>10300</v>
      </c>
      <c r="D44" s="59">
        <v>10300</v>
      </c>
      <c r="E44" s="60">
        <v>10300</v>
      </c>
    </row>
    <row r="45" spans="1:5" ht="15.75" thickBot="1" x14ac:dyDescent="0.3">
      <c r="A45" s="28" t="s">
        <v>18</v>
      </c>
      <c r="B45" s="29">
        <v>34</v>
      </c>
      <c r="C45" s="30">
        <f>C46</f>
        <v>1170</v>
      </c>
      <c r="D45" s="30">
        <f>D46</f>
        <v>1170</v>
      </c>
      <c r="E45" s="31">
        <f>E46</f>
        <v>1170</v>
      </c>
    </row>
    <row r="46" spans="1:5" ht="14.25" customHeight="1" thickBot="1" x14ac:dyDescent="0.3">
      <c r="A46" s="41" t="s">
        <v>19</v>
      </c>
      <c r="B46" s="42">
        <v>343</v>
      </c>
      <c r="C46" s="65">
        <v>1170</v>
      </c>
      <c r="D46" s="65">
        <v>1170</v>
      </c>
      <c r="E46" s="66">
        <v>1170</v>
      </c>
    </row>
    <row r="47" spans="1:5" ht="30.75" customHeight="1" thickBot="1" x14ac:dyDescent="0.3">
      <c r="A47" s="76" t="s">
        <v>98</v>
      </c>
      <c r="B47" s="29">
        <v>37</v>
      </c>
      <c r="C47" s="30">
        <f>C48</f>
        <v>800</v>
      </c>
      <c r="D47" s="30">
        <f>D48</f>
        <v>800</v>
      </c>
      <c r="E47" s="31">
        <f>E48</f>
        <v>800</v>
      </c>
    </row>
    <row r="48" spans="1:5" ht="18" customHeight="1" thickBot="1" x14ac:dyDescent="0.3">
      <c r="A48" s="41" t="s">
        <v>99</v>
      </c>
      <c r="B48" s="42">
        <v>372</v>
      </c>
      <c r="C48" s="65">
        <v>800</v>
      </c>
      <c r="D48" s="65">
        <v>800</v>
      </c>
      <c r="E48" s="66">
        <v>800</v>
      </c>
    </row>
    <row r="49" spans="1:5" ht="16.5" thickBot="1" x14ac:dyDescent="0.3">
      <c r="A49" s="24" t="s">
        <v>20</v>
      </c>
      <c r="B49" s="25">
        <v>4</v>
      </c>
      <c r="C49" s="26">
        <f>C50+C52</f>
        <v>3400</v>
      </c>
      <c r="D49" s="26">
        <f>D50+D52</f>
        <v>3400</v>
      </c>
      <c r="E49" s="27">
        <f>E50+E52</f>
        <v>3400</v>
      </c>
    </row>
    <row r="50" spans="1:5" ht="15.75" x14ac:dyDescent="0.25">
      <c r="A50" s="43" t="s">
        <v>63</v>
      </c>
      <c r="B50" s="44">
        <v>41</v>
      </c>
      <c r="C50" s="45">
        <f>C51</f>
        <v>700</v>
      </c>
      <c r="D50" s="45">
        <f>D51</f>
        <v>700</v>
      </c>
      <c r="E50" s="46">
        <f>E51</f>
        <v>700</v>
      </c>
    </row>
    <row r="51" spans="1:5" ht="15.75" thickBot="1" x14ac:dyDescent="0.3">
      <c r="A51" s="47" t="s">
        <v>64</v>
      </c>
      <c r="B51" s="48">
        <v>412</v>
      </c>
      <c r="C51" s="67">
        <v>700</v>
      </c>
      <c r="D51" s="67">
        <v>700</v>
      </c>
      <c r="E51" s="68">
        <v>700</v>
      </c>
    </row>
    <row r="52" spans="1:5" ht="15.75" thickBot="1" x14ac:dyDescent="0.3">
      <c r="A52" s="28" t="s">
        <v>21</v>
      </c>
      <c r="B52" s="29">
        <v>42</v>
      </c>
      <c r="C52" s="30">
        <f>C53+C54+C55</f>
        <v>2700</v>
      </c>
      <c r="D52" s="30">
        <f>D53+D54+D55</f>
        <v>2700</v>
      </c>
      <c r="E52" s="31">
        <f>E53+E54+E55</f>
        <v>2700</v>
      </c>
    </row>
    <row r="53" spans="1:5" x14ac:dyDescent="0.25">
      <c r="A53" s="32" t="s">
        <v>22</v>
      </c>
      <c r="B53" s="49">
        <v>422</v>
      </c>
      <c r="C53" s="61">
        <v>2000</v>
      </c>
      <c r="D53" s="61">
        <v>2000</v>
      </c>
      <c r="E53" s="62">
        <v>2000</v>
      </c>
    </row>
    <row r="54" spans="1:5" x14ac:dyDescent="0.25">
      <c r="A54" s="34" t="s">
        <v>23</v>
      </c>
      <c r="B54" s="50">
        <v>424</v>
      </c>
      <c r="C54" s="9">
        <v>700</v>
      </c>
      <c r="D54" s="9">
        <v>700</v>
      </c>
      <c r="E54" s="12">
        <v>700</v>
      </c>
    </row>
    <row r="55" spans="1:5" x14ac:dyDescent="0.25">
      <c r="A55" s="34" t="s">
        <v>24</v>
      </c>
      <c r="B55" s="50">
        <v>426</v>
      </c>
      <c r="C55" s="9">
        <v>0</v>
      </c>
      <c r="D55" s="9">
        <v>0</v>
      </c>
      <c r="E55" s="12">
        <v>0</v>
      </c>
    </row>
    <row r="56" spans="1:5" x14ac:dyDescent="0.25">
      <c r="A56" s="34"/>
      <c r="B56" s="50"/>
      <c r="C56" s="36"/>
      <c r="D56" s="36"/>
      <c r="E56" s="37"/>
    </row>
    <row r="57" spans="1:5" ht="15.75" thickBot="1" x14ac:dyDescent="0.3">
      <c r="A57" s="51"/>
      <c r="B57" s="52"/>
      <c r="C57" s="53"/>
      <c r="D57" s="53"/>
      <c r="E57" s="54"/>
    </row>
    <row r="58" spans="1:5" ht="16.5" thickBot="1" x14ac:dyDescent="0.3">
      <c r="A58" s="55" t="s">
        <v>100</v>
      </c>
      <c r="B58" s="56"/>
      <c r="C58" s="57">
        <f>C34+C49</f>
        <v>1793598</v>
      </c>
      <c r="D58" s="57">
        <f>D34+D49</f>
        <v>1789545</v>
      </c>
      <c r="E58" s="58">
        <f>E34+E49</f>
        <v>1783190</v>
      </c>
    </row>
    <row r="59" spans="1:5" ht="18.75" x14ac:dyDescent="0.3">
      <c r="A59" s="109"/>
      <c r="B59" s="109"/>
      <c r="C59" s="109"/>
      <c r="D59" s="109"/>
      <c r="E59" s="105"/>
    </row>
    <row r="60" spans="1:5" ht="18.75" x14ac:dyDescent="0.3">
      <c r="A60" s="109"/>
      <c r="B60" s="109"/>
      <c r="C60" s="109"/>
      <c r="D60" s="109"/>
      <c r="E60" s="105"/>
    </row>
    <row r="61" spans="1:5" ht="18.75" x14ac:dyDescent="0.3">
      <c r="A61" s="109" t="s">
        <v>155</v>
      </c>
      <c r="B61" s="109"/>
      <c r="C61" s="109"/>
      <c r="D61" s="105"/>
      <c r="E61" s="105"/>
    </row>
    <row r="62" spans="1:5" ht="18.75" x14ac:dyDescent="0.3">
      <c r="A62" s="109"/>
      <c r="B62" s="109"/>
      <c r="C62" s="109"/>
      <c r="D62" s="105"/>
      <c r="E62" s="105"/>
    </row>
    <row r="63" spans="1:5" ht="18.75" x14ac:dyDescent="0.3">
      <c r="A63" s="109" t="s">
        <v>156</v>
      </c>
      <c r="B63" s="109"/>
      <c r="C63" s="109"/>
    </row>
    <row r="64" spans="1:5" ht="18.75" x14ac:dyDescent="0.3">
      <c r="A64" s="109"/>
      <c r="B64" s="109"/>
      <c r="C64" s="109"/>
    </row>
    <row r="65" spans="1:3" ht="18.75" x14ac:dyDescent="0.3">
      <c r="A65" s="109" t="s">
        <v>158</v>
      </c>
      <c r="B65" s="109"/>
      <c r="C65" s="109"/>
    </row>
    <row r="66" spans="1:3" ht="18.75" x14ac:dyDescent="0.3">
      <c r="A66" s="109"/>
      <c r="B66" s="109"/>
      <c r="C66" s="109"/>
    </row>
    <row r="67" spans="1:3" ht="18.75" x14ac:dyDescent="0.3">
      <c r="A67" s="109"/>
      <c r="B67" s="109"/>
      <c r="C67" s="109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10"/>
  <sheetViews>
    <sheetView zoomScale="85" zoomScaleNormal="85" workbookViewId="0">
      <selection activeCell="E60" sqref="E60:E61"/>
    </sheetView>
  </sheetViews>
  <sheetFormatPr defaultRowHeight="15" x14ac:dyDescent="0.25"/>
  <cols>
    <col min="1" max="1" width="26.5703125" customWidth="1"/>
    <col min="2" max="2" width="19.7109375" customWidth="1"/>
    <col min="3" max="4" width="18.140625" customWidth="1"/>
    <col min="5" max="5" width="15.42578125" customWidth="1"/>
    <col min="6" max="7" width="12.5703125" customWidth="1"/>
    <col min="8" max="8" width="16.5703125" customWidth="1"/>
    <col min="9" max="9" width="18" customWidth="1"/>
    <col min="10" max="15" width="12.5703125" customWidth="1"/>
    <col min="16" max="16" width="17.85546875" customWidth="1"/>
    <col min="17" max="17" width="17.5703125" customWidth="1"/>
    <col min="18" max="18" width="15.5703125" customWidth="1"/>
  </cols>
  <sheetData>
    <row r="1" spans="1:18" ht="16.5" thickBot="1" x14ac:dyDescent="0.3">
      <c r="A1" s="240" t="s">
        <v>73</v>
      </c>
      <c r="B1" s="241"/>
      <c r="C1" s="241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242"/>
      <c r="R1" s="242"/>
    </row>
    <row r="2" spans="1:18" ht="44.25" customHeight="1" x14ac:dyDescent="0.3">
      <c r="A2" s="243" t="s">
        <v>159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114"/>
      <c r="R2" s="114"/>
    </row>
    <row r="3" spans="1:18" ht="15.75" x14ac:dyDescent="0.25">
      <c r="A3" s="115" t="s">
        <v>25</v>
      </c>
      <c r="B3" s="116"/>
      <c r="C3" s="11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8.75" x14ac:dyDescent="0.3">
      <c r="A4" s="117" t="s">
        <v>71</v>
      </c>
      <c r="B4" s="118"/>
      <c r="C4" s="118"/>
      <c r="D4" s="118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 ht="15.75" customHeight="1" thickBot="1" x14ac:dyDescent="0.3">
      <c r="A5" s="119"/>
      <c r="B5" s="10" t="s">
        <v>110</v>
      </c>
      <c r="C5" s="10" t="s">
        <v>110</v>
      </c>
      <c r="D5" s="10" t="s">
        <v>110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16.5" thickBot="1" x14ac:dyDescent="0.3">
      <c r="A6" s="120" t="s">
        <v>26</v>
      </c>
      <c r="B6" s="121" t="s">
        <v>84</v>
      </c>
      <c r="C6" s="121" t="s">
        <v>87</v>
      </c>
      <c r="D6" s="122" t="s">
        <v>108</v>
      </c>
      <c r="E6" s="123"/>
      <c r="F6" s="123"/>
      <c r="G6" s="123"/>
      <c r="H6" s="123"/>
      <c r="I6" s="123"/>
      <c r="J6" s="123"/>
      <c r="K6" s="123"/>
      <c r="L6" s="124"/>
      <c r="M6" s="124"/>
      <c r="N6" s="124"/>
      <c r="O6" s="124"/>
      <c r="P6" s="239"/>
      <c r="Q6" s="239"/>
      <c r="R6" s="239"/>
    </row>
    <row r="7" spans="1:18" ht="15.75" x14ac:dyDescent="0.25">
      <c r="A7" s="125" t="s">
        <v>27</v>
      </c>
      <c r="B7" s="126">
        <v>235270</v>
      </c>
      <c r="C7" s="126">
        <v>234906</v>
      </c>
      <c r="D7" s="127">
        <v>234270</v>
      </c>
      <c r="E7" s="128"/>
      <c r="F7" s="128"/>
      <c r="G7" s="128"/>
      <c r="H7" s="128"/>
      <c r="I7" s="128"/>
      <c r="J7" s="128"/>
      <c r="K7" s="128"/>
      <c r="L7" s="129"/>
      <c r="M7" s="129"/>
      <c r="N7" s="129"/>
      <c r="O7" s="129"/>
      <c r="P7" s="239"/>
      <c r="Q7" s="239"/>
      <c r="R7" s="239"/>
    </row>
    <row r="8" spans="1:18" ht="29.25" x14ac:dyDescent="0.25">
      <c r="A8" s="130" t="s">
        <v>61</v>
      </c>
      <c r="B8" s="131">
        <v>0</v>
      </c>
      <c r="C8" s="131">
        <v>0</v>
      </c>
      <c r="D8" s="132">
        <v>0</v>
      </c>
      <c r="E8" s="133"/>
      <c r="F8" s="133"/>
      <c r="G8" s="134"/>
      <c r="H8" s="134"/>
      <c r="I8" s="134"/>
      <c r="J8" s="134"/>
      <c r="K8" s="134"/>
      <c r="L8" s="129"/>
      <c r="M8" s="129"/>
      <c r="N8" s="129"/>
      <c r="O8" s="129"/>
      <c r="P8" s="129"/>
      <c r="Q8" s="129"/>
      <c r="R8" s="129"/>
    </row>
    <row r="9" spans="1:18" ht="15.75" x14ac:dyDescent="0.25">
      <c r="A9" s="135" t="s">
        <v>68</v>
      </c>
      <c r="B9" s="131">
        <v>104720</v>
      </c>
      <c r="C9" s="131">
        <v>104720</v>
      </c>
      <c r="D9" s="132">
        <v>104720</v>
      </c>
      <c r="E9" s="133"/>
      <c r="F9" s="133"/>
      <c r="G9" s="134"/>
      <c r="H9" s="134"/>
      <c r="I9" s="134"/>
      <c r="J9" s="134"/>
      <c r="K9" s="134"/>
      <c r="L9" s="129"/>
      <c r="M9" s="129"/>
      <c r="N9" s="129"/>
      <c r="O9" s="129"/>
      <c r="P9" s="129"/>
      <c r="Q9" s="129"/>
      <c r="R9" s="129"/>
    </row>
    <row r="10" spans="1:18" ht="28.5" x14ac:dyDescent="0.25">
      <c r="A10" s="136" t="s">
        <v>28</v>
      </c>
      <c r="B10" s="131">
        <v>0</v>
      </c>
      <c r="C10" s="131">
        <v>0</v>
      </c>
      <c r="D10" s="132">
        <v>0</v>
      </c>
      <c r="E10" s="123"/>
      <c r="F10" s="123"/>
      <c r="G10" s="123"/>
      <c r="H10" s="123"/>
      <c r="I10" s="123"/>
      <c r="J10" s="123"/>
      <c r="K10" s="123"/>
      <c r="L10" s="129"/>
      <c r="M10" s="129"/>
      <c r="N10" s="129"/>
      <c r="O10" s="129"/>
      <c r="P10" s="239"/>
      <c r="Q10" s="239"/>
      <c r="R10" s="239"/>
    </row>
    <row r="11" spans="1:18" ht="15.75" x14ac:dyDescent="0.25">
      <c r="A11" s="136" t="s">
        <v>30</v>
      </c>
      <c r="B11" s="131">
        <v>2000</v>
      </c>
      <c r="C11" s="131">
        <v>2000</v>
      </c>
      <c r="D11" s="132">
        <v>2000</v>
      </c>
      <c r="E11" s="137"/>
      <c r="F11" s="137"/>
      <c r="G11" s="138"/>
      <c r="H11" s="138"/>
      <c r="I11" s="138"/>
      <c r="J11" s="138"/>
      <c r="K11" s="138"/>
      <c r="L11" s="129"/>
      <c r="M11" s="129"/>
      <c r="N11" s="129"/>
      <c r="O11" s="129"/>
      <c r="P11" s="129"/>
      <c r="Q11" s="129"/>
      <c r="R11" s="129"/>
    </row>
    <row r="12" spans="1:18" ht="15.75" x14ac:dyDescent="0.25">
      <c r="A12" s="135" t="s">
        <v>29</v>
      </c>
      <c r="B12" s="131">
        <v>1429568</v>
      </c>
      <c r="C12" s="131">
        <v>1429058</v>
      </c>
      <c r="D12" s="132">
        <v>1428200</v>
      </c>
      <c r="E12" s="106"/>
      <c r="F12" s="106"/>
      <c r="G12" s="139"/>
      <c r="H12" s="139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18" ht="15.75" x14ac:dyDescent="0.25">
      <c r="A13" s="135" t="s">
        <v>93</v>
      </c>
      <c r="B13" s="131">
        <v>8040</v>
      </c>
      <c r="C13" s="131">
        <v>4861</v>
      </c>
      <c r="D13" s="132">
        <v>0</v>
      </c>
      <c r="E13" s="106"/>
      <c r="F13" s="106"/>
      <c r="G13" s="139"/>
      <c r="H13" s="139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18" ht="16.5" thickBot="1" x14ac:dyDescent="0.3">
      <c r="A14" s="140" t="s">
        <v>94</v>
      </c>
      <c r="B14" s="141">
        <v>2000</v>
      </c>
      <c r="C14" s="141">
        <v>2000</v>
      </c>
      <c r="D14" s="142">
        <v>2000</v>
      </c>
      <c r="E14" s="106"/>
      <c r="F14" s="106"/>
      <c r="G14" s="139"/>
      <c r="H14" s="139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18" ht="16.5" thickBot="1" x14ac:dyDescent="0.3">
      <c r="A15" s="143" t="s">
        <v>31</v>
      </c>
      <c r="B15" s="144">
        <f>SUM(B7:B14)</f>
        <v>1781598</v>
      </c>
      <c r="C15" s="144">
        <f>SUM(C7:C14)</f>
        <v>1777545</v>
      </c>
      <c r="D15" s="145">
        <f>SUM(D7:D14)</f>
        <v>1771190</v>
      </c>
      <c r="E15" s="146"/>
      <c r="F15" s="146"/>
      <c r="G15" s="146"/>
      <c r="H15" s="146"/>
      <c r="I15" s="146"/>
      <c r="J15" s="146"/>
      <c r="K15" s="146"/>
      <c r="L15" s="106"/>
      <c r="M15" s="106"/>
      <c r="N15" s="106"/>
      <c r="O15" s="106"/>
      <c r="P15" s="106"/>
      <c r="Q15" s="106"/>
      <c r="R15" s="106"/>
    </row>
    <row r="16" spans="1:18" s="7" customFormat="1" ht="16.5" thickBot="1" x14ac:dyDescent="0.3">
      <c r="A16" s="147" t="s">
        <v>111</v>
      </c>
      <c r="B16" s="148">
        <v>12000</v>
      </c>
      <c r="C16" s="148">
        <v>12000</v>
      </c>
      <c r="D16" s="149">
        <v>12000</v>
      </c>
      <c r="E16" s="146"/>
      <c r="F16" s="146"/>
      <c r="G16" s="146"/>
      <c r="H16" s="146"/>
      <c r="I16" s="146"/>
      <c r="J16" s="146"/>
      <c r="K16" s="146"/>
      <c r="L16" s="150"/>
      <c r="M16" s="150"/>
      <c r="N16" s="150"/>
      <c r="O16" s="150"/>
      <c r="P16" s="150"/>
      <c r="Q16" s="150"/>
      <c r="R16" s="150"/>
    </row>
    <row r="17" spans="1:19" s="7" customFormat="1" ht="19.5" thickBot="1" x14ac:dyDescent="0.35">
      <c r="A17" s="151" t="s">
        <v>31</v>
      </c>
      <c r="B17" s="152">
        <f>SUM(B15:B16)</f>
        <v>1793598</v>
      </c>
      <c r="C17" s="152">
        <f>SUM(C15:C16)</f>
        <v>1789545</v>
      </c>
      <c r="D17" s="153">
        <f>SUM(D15:D16)</f>
        <v>1783190</v>
      </c>
      <c r="E17" s="146"/>
      <c r="F17" s="146"/>
      <c r="G17" s="146"/>
      <c r="H17" s="146"/>
      <c r="I17" s="146"/>
      <c r="J17" s="146"/>
      <c r="K17" s="146"/>
      <c r="L17" s="150"/>
      <c r="M17" s="150"/>
      <c r="N17" s="150"/>
      <c r="O17" s="150"/>
      <c r="P17" s="150"/>
      <c r="Q17" s="150"/>
      <c r="R17" s="150"/>
    </row>
    <row r="18" spans="1:19" s="7" customFormat="1" ht="15.75" x14ac:dyDescent="0.25">
      <c r="A18" s="154"/>
      <c r="B18" s="155"/>
      <c r="C18" s="155"/>
      <c r="D18" s="150"/>
      <c r="E18" s="150"/>
      <c r="F18" s="150"/>
      <c r="G18" s="156"/>
      <c r="H18" s="156"/>
      <c r="I18" s="150"/>
      <c r="J18" s="150"/>
      <c r="K18" s="150"/>
      <c r="L18" s="150"/>
      <c r="M18" s="150"/>
      <c r="N18" s="150"/>
      <c r="O18" s="150"/>
      <c r="P18" s="150"/>
      <c r="Q18" s="150"/>
      <c r="R18" s="150"/>
    </row>
    <row r="19" spans="1:19" ht="33.75" customHeight="1" x14ac:dyDescent="0.25">
      <c r="A19" s="157" t="s">
        <v>48</v>
      </c>
      <c r="B19" s="158">
        <v>8532</v>
      </c>
      <c r="C19" s="106" t="s">
        <v>49</v>
      </c>
      <c r="D19" s="106"/>
      <c r="E19" s="106"/>
      <c r="F19" s="106"/>
      <c r="G19" s="106"/>
      <c r="H19" s="106"/>
      <c r="I19" s="103"/>
      <c r="J19" s="103"/>
      <c r="K19" s="103"/>
      <c r="L19" s="103"/>
      <c r="M19" s="103"/>
      <c r="N19" s="103"/>
      <c r="O19" s="103"/>
      <c r="P19" s="106"/>
      <c r="Q19" s="106"/>
      <c r="R19" s="106"/>
    </row>
    <row r="20" spans="1:19" ht="35.25" customHeight="1" x14ac:dyDescent="0.25">
      <c r="A20" s="157" t="s">
        <v>50</v>
      </c>
      <c r="B20" s="159">
        <v>1887211</v>
      </c>
      <c r="C20" s="106" t="s">
        <v>51</v>
      </c>
      <c r="D20" s="106"/>
      <c r="E20" s="106"/>
      <c r="F20" s="106"/>
      <c r="G20" s="106"/>
      <c r="H20" s="106"/>
      <c r="I20" s="103"/>
      <c r="J20" s="103"/>
      <c r="K20" s="103"/>
      <c r="L20" s="103"/>
      <c r="M20" s="103"/>
      <c r="N20" s="103"/>
      <c r="O20" s="103"/>
      <c r="P20" s="106"/>
      <c r="Q20" s="106"/>
      <c r="R20" s="106"/>
    </row>
    <row r="21" spans="1:19" ht="33" customHeight="1" x14ac:dyDescent="0.25">
      <c r="A21" s="157" t="s">
        <v>52</v>
      </c>
      <c r="B21" s="106">
        <v>912</v>
      </c>
      <c r="C21" s="106" t="s">
        <v>53</v>
      </c>
      <c r="D21" s="106"/>
      <c r="E21" s="106"/>
      <c r="F21" s="106"/>
      <c r="G21" s="106"/>
      <c r="H21" s="106"/>
      <c r="I21" s="103"/>
      <c r="J21" s="103"/>
      <c r="K21" s="103"/>
      <c r="L21" s="103"/>
      <c r="M21" s="103"/>
      <c r="N21" s="103"/>
      <c r="O21" s="103"/>
      <c r="P21" s="106"/>
      <c r="Q21" s="106"/>
      <c r="R21" s="106"/>
    </row>
    <row r="22" spans="1:19" ht="30" customHeight="1" x14ac:dyDescent="0.25">
      <c r="A22" s="157" t="s">
        <v>54</v>
      </c>
      <c r="B22" s="106">
        <v>487</v>
      </c>
      <c r="C22" s="106" t="s">
        <v>72</v>
      </c>
      <c r="D22" s="106"/>
      <c r="E22" s="106"/>
      <c r="F22" s="106"/>
      <c r="G22" s="106"/>
      <c r="H22" s="106"/>
      <c r="I22" s="103"/>
      <c r="J22" s="103"/>
      <c r="K22" s="103"/>
      <c r="L22" s="103"/>
      <c r="M22" s="103"/>
      <c r="N22" s="103"/>
      <c r="O22" s="103"/>
      <c r="P22" s="106"/>
      <c r="Q22" s="106"/>
      <c r="R22" s="106"/>
    </row>
    <row r="23" spans="1:19" ht="15.75" x14ac:dyDescent="0.25">
      <c r="A23" s="160"/>
      <c r="B23" s="106"/>
      <c r="C23" s="106"/>
      <c r="D23" s="106"/>
      <c r="E23" s="106"/>
      <c r="F23" s="106"/>
      <c r="G23" s="106"/>
      <c r="H23" s="106"/>
      <c r="I23" s="103"/>
      <c r="J23" s="103"/>
      <c r="K23" s="103"/>
      <c r="L23" s="103"/>
      <c r="M23" s="103"/>
      <c r="N23" s="103"/>
      <c r="O23" s="103"/>
      <c r="P23" s="106"/>
      <c r="Q23" s="106"/>
      <c r="R23" s="106"/>
    </row>
    <row r="24" spans="1:19" ht="15.75" x14ac:dyDescent="0.25">
      <c r="A24" s="160"/>
      <c r="B24" s="161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9" ht="15.75" x14ac:dyDescent="0.25">
      <c r="A25" s="160"/>
      <c r="B25" s="161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9" ht="16.5" thickBot="1" x14ac:dyDescent="0.3">
      <c r="A26" s="162" t="s">
        <v>32</v>
      </c>
      <c r="B26" s="163"/>
      <c r="C26" s="104"/>
      <c r="D26" s="75"/>
      <c r="E26" s="75"/>
      <c r="F26" s="75"/>
      <c r="G26" s="75"/>
      <c r="H26" s="75"/>
      <c r="I26" s="104"/>
      <c r="J26" s="104"/>
      <c r="K26" s="104"/>
      <c r="L26" s="104"/>
      <c r="M26" s="104"/>
      <c r="N26" s="104"/>
      <c r="O26" s="104"/>
      <c r="P26" s="10" t="s">
        <v>110</v>
      </c>
      <c r="Q26" s="106"/>
      <c r="R26" s="106"/>
    </row>
    <row r="27" spans="1:19" ht="100.5" thickBot="1" x14ac:dyDescent="0.3">
      <c r="A27" s="164" t="s">
        <v>33</v>
      </c>
      <c r="B27" s="165" t="s">
        <v>34</v>
      </c>
      <c r="C27" s="166" t="s">
        <v>85</v>
      </c>
      <c r="D27" s="166" t="s">
        <v>74</v>
      </c>
      <c r="E27" s="166" t="s">
        <v>68</v>
      </c>
      <c r="F27" s="166" t="s">
        <v>76</v>
      </c>
      <c r="G27" s="166" t="s">
        <v>28</v>
      </c>
      <c r="H27" s="166" t="s">
        <v>77</v>
      </c>
      <c r="I27" s="166" t="s">
        <v>104</v>
      </c>
      <c r="J27" s="166" t="s">
        <v>105</v>
      </c>
      <c r="K27" s="166" t="s">
        <v>134</v>
      </c>
      <c r="L27" s="166" t="s">
        <v>30</v>
      </c>
      <c r="M27" s="166" t="s">
        <v>35</v>
      </c>
      <c r="N27" s="166" t="s">
        <v>132</v>
      </c>
      <c r="O27" s="166" t="s">
        <v>133</v>
      </c>
      <c r="P27" s="166" t="s">
        <v>86</v>
      </c>
      <c r="Q27" s="167" t="s">
        <v>109</v>
      </c>
      <c r="R27" s="106"/>
      <c r="S27" s="6"/>
    </row>
    <row r="28" spans="1:19" ht="16.5" thickBot="1" x14ac:dyDescent="0.3">
      <c r="A28" s="168">
        <v>31</v>
      </c>
      <c r="B28" s="169" t="s">
        <v>36</v>
      </c>
      <c r="C28" s="170">
        <v>1411600</v>
      </c>
      <c r="D28" s="170">
        <v>0</v>
      </c>
      <c r="E28" s="170">
        <v>0</v>
      </c>
      <c r="F28" s="170">
        <f>F30</f>
        <v>2000</v>
      </c>
      <c r="G28" s="170">
        <v>0</v>
      </c>
      <c r="H28" s="170">
        <f>H29+H30+H31</f>
        <v>961</v>
      </c>
      <c r="I28" s="170">
        <f>I29+I30+I31</f>
        <v>1400000</v>
      </c>
      <c r="J28" s="170">
        <f>J29+J30+J31</f>
        <v>1296</v>
      </c>
      <c r="K28" s="170">
        <v>0</v>
      </c>
      <c r="L28" s="170">
        <v>0</v>
      </c>
      <c r="M28" s="170">
        <v>0</v>
      </c>
      <c r="N28" s="170">
        <f>N29+N30+N31</f>
        <v>7343</v>
      </c>
      <c r="O28" s="170">
        <v>0</v>
      </c>
      <c r="P28" s="170">
        <f>P29+P30+P31</f>
        <v>1408095</v>
      </c>
      <c r="Q28" s="171">
        <f>Q29+Q30+Q31</f>
        <v>1402000</v>
      </c>
      <c r="R28" s="106"/>
    </row>
    <row r="29" spans="1:19" ht="19.5" customHeight="1" x14ac:dyDescent="0.25">
      <c r="A29" s="172">
        <v>311</v>
      </c>
      <c r="B29" s="173" t="s">
        <v>37</v>
      </c>
      <c r="C29" s="174">
        <v>1162200</v>
      </c>
      <c r="D29" s="174">
        <v>0</v>
      </c>
      <c r="E29" s="175">
        <v>0</v>
      </c>
      <c r="F29" s="174">
        <v>0</v>
      </c>
      <c r="G29" s="175">
        <v>0</v>
      </c>
      <c r="H29" s="174">
        <v>720</v>
      </c>
      <c r="I29" s="175">
        <v>1155000</v>
      </c>
      <c r="J29" s="175">
        <v>973</v>
      </c>
      <c r="K29" s="175">
        <v>0</v>
      </c>
      <c r="L29" s="175">
        <v>0</v>
      </c>
      <c r="M29" s="175">
        <v>0</v>
      </c>
      <c r="N29" s="175">
        <v>5507</v>
      </c>
      <c r="O29" s="175">
        <v>0</v>
      </c>
      <c r="P29" s="174">
        <v>1159700</v>
      </c>
      <c r="Q29" s="176">
        <v>1155000</v>
      </c>
      <c r="R29" s="106"/>
    </row>
    <row r="30" spans="1:19" ht="21" customHeight="1" x14ac:dyDescent="0.25">
      <c r="A30" s="177">
        <v>312</v>
      </c>
      <c r="B30" s="178" t="s">
        <v>13</v>
      </c>
      <c r="C30" s="174">
        <v>68190</v>
      </c>
      <c r="D30" s="179">
        <v>0</v>
      </c>
      <c r="E30" s="180">
        <v>0</v>
      </c>
      <c r="F30" s="179">
        <v>2000</v>
      </c>
      <c r="G30" s="180">
        <v>0</v>
      </c>
      <c r="H30" s="179">
        <v>120</v>
      </c>
      <c r="I30" s="180">
        <v>65000</v>
      </c>
      <c r="J30" s="180">
        <v>160</v>
      </c>
      <c r="K30" s="180">
        <v>0</v>
      </c>
      <c r="L30" s="180">
        <v>0</v>
      </c>
      <c r="M30" s="180">
        <v>0</v>
      </c>
      <c r="N30" s="175">
        <v>910</v>
      </c>
      <c r="O30" s="175">
        <v>0</v>
      </c>
      <c r="P30" s="174">
        <v>67595</v>
      </c>
      <c r="Q30" s="176">
        <v>67000</v>
      </c>
      <c r="R30" s="106"/>
    </row>
    <row r="31" spans="1:19" ht="20.25" customHeight="1" thickBot="1" x14ac:dyDescent="0.3">
      <c r="A31" s="181">
        <v>313</v>
      </c>
      <c r="B31" s="182" t="s">
        <v>14</v>
      </c>
      <c r="C31" s="183">
        <v>181210</v>
      </c>
      <c r="D31" s="183">
        <v>0</v>
      </c>
      <c r="E31" s="184">
        <v>0</v>
      </c>
      <c r="F31" s="183">
        <v>0</v>
      </c>
      <c r="G31" s="184">
        <v>0</v>
      </c>
      <c r="H31" s="183">
        <v>121</v>
      </c>
      <c r="I31" s="184">
        <v>180000</v>
      </c>
      <c r="J31" s="184">
        <v>163</v>
      </c>
      <c r="K31" s="184">
        <v>0</v>
      </c>
      <c r="L31" s="184">
        <v>0</v>
      </c>
      <c r="M31" s="184">
        <v>0</v>
      </c>
      <c r="N31" s="184">
        <v>926</v>
      </c>
      <c r="O31" s="184">
        <v>0</v>
      </c>
      <c r="P31" s="183">
        <v>180800</v>
      </c>
      <c r="Q31" s="185">
        <v>180000</v>
      </c>
      <c r="R31" s="106"/>
    </row>
    <row r="32" spans="1:19" ht="16.5" thickBot="1" x14ac:dyDescent="0.3">
      <c r="A32" s="168">
        <v>32</v>
      </c>
      <c r="B32" s="169" t="s">
        <v>15</v>
      </c>
      <c r="C32" s="170">
        <v>376628</v>
      </c>
      <c r="D32" s="170">
        <f>D33+D34+D35+D36</f>
        <v>90000</v>
      </c>
      <c r="E32" s="170">
        <f>E33+E34+E35+E36+E37</f>
        <v>114850</v>
      </c>
      <c r="F32" s="170">
        <v>0</v>
      </c>
      <c r="G32" s="170">
        <v>0</v>
      </c>
      <c r="H32" s="170">
        <f>H33+H34+H35+H36</f>
        <v>142309</v>
      </c>
      <c r="I32" s="170">
        <f>I33+I34+I35+I36+I37</f>
        <v>26700</v>
      </c>
      <c r="J32" s="170">
        <f>J33</f>
        <v>52</v>
      </c>
      <c r="K32" s="170">
        <f>K34</f>
        <v>20</v>
      </c>
      <c r="L32" s="170">
        <f>L34</f>
        <v>2000</v>
      </c>
      <c r="M32" s="170">
        <v>0</v>
      </c>
      <c r="N32" s="170">
        <f>N33</f>
        <v>299</v>
      </c>
      <c r="O32" s="170">
        <f>O34</f>
        <v>398</v>
      </c>
      <c r="P32" s="170">
        <f>P33+P34+P35+P37+P36</f>
        <v>376080</v>
      </c>
      <c r="Q32" s="171">
        <f>Q33+Q34+Q35+Q36+Q37</f>
        <v>375820</v>
      </c>
      <c r="R32" s="106"/>
    </row>
    <row r="33" spans="1:18" ht="33.75" customHeight="1" x14ac:dyDescent="0.25">
      <c r="A33" s="172">
        <v>321</v>
      </c>
      <c r="B33" s="186" t="s">
        <v>60</v>
      </c>
      <c r="C33" s="175">
        <v>126190</v>
      </c>
      <c r="D33" s="175">
        <v>60000</v>
      </c>
      <c r="E33" s="175">
        <v>38300</v>
      </c>
      <c r="F33" s="175">
        <v>0</v>
      </c>
      <c r="G33" s="175">
        <v>0</v>
      </c>
      <c r="H33" s="175">
        <v>25039</v>
      </c>
      <c r="I33" s="175">
        <v>2500</v>
      </c>
      <c r="J33" s="175">
        <v>52</v>
      </c>
      <c r="K33" s="175">
        <v>0</v>
      </c>
      <c r="L33" s="175">
        <v>0</v>
      </c>
      <c r="M33" s="175">
        <v>0</v>
      </c>
      <c r="N33" s="175">
        <v>299</v>
      </c>
      <c r="O33" s="175">
        <v>0</v>
      </c>
      <c r="P33" s="175">
        <v>126060</v>
      </c>
      <c r="Q33" s="187">
        <v>125800</v>
      </c>
      <c r="R33" s="106"/>
    </row>
    <row r="34" spans="1:18" ht="30" customHeight="1" x14ac:dyDescent="0.25">
      <c r="A34" s="177">
        <v>322</v>
      </c>
      <c r="B34" s="188" t="s">
        <v>38</v>
      </c>
      <c r="C34" s="180">
        <v>124968</v>
      </c>
      <c r="D34" s="180">
        <v>3900</v>
      </c>
      <c r="E34" s="180">
        <v>22650</v>
      </c>
      <c r="F34" s="180">
        <v>0</v>
      </c>
      <c r="G34" s="180">
        <v>0</v>
      </c>
      <c r="H34" s="180">
        <v>96000</v>
      </c>
      <c r="I34" s="180">
        <v>0</v>
      </c>
      <c r="J34" s="180">
        <v>0</v>
      </c>
      <c r="K34" s="180">
        <v>20</v>
      </c>
      <c r="L34" s="180">
        <v>2000</v>
      </c>
      <c r="M34" s="180">
        <v>0</v>
      </c>
      <c r="N34" s="180">
        <v>0</v>
      </c>
      <c r="O34" s="180">
        <v>398</v>
      </c>
      <c r="P34" s="180">
        <v>122550</v>
      </c>
      <c r="Q34" s="189">
        <v>122550</v>
      </c>
      <c r="R34" s="106"/>
    </row>
    <row r="35" spans="1:18" ht="21.75" customHeight="1" x14ac:dyDescent="0.25">
      <c r="A35" s="177">
        <v>323</v>
      </c>
      <c r="B35" s="178" t="s">
        <v>39</v>
      </c>
      <c r="C35" s="180">
        <v>103700</v>
      </c>
      <c r="D35" s="180">
        <v>22100</v>
      </c>
      <c r="E35" s="180">
        <v>45300</v>
      </c>
      <c r="F35" s="180">
        <v>0</v>
      </c>
      <c r="G35" s="180">
        <v>0</v>
      </c>
      <c r="H35" s="180">
        <v>19800</v>
      </c>
      <c r="I35" s="180">
        <v>16500</v>
      </c>
      <c r="J35" s="180">
        <v>0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80">
        <v>105700</v>
      </c>
      <c r="Q35" s="189">
        <v>105700</v>
      </c>
      <c r="R35" s="106"/>
    </row>
    <row r="36" spans="1:18" ht="21.75" customHeight="1" x14ac:dyDescent="0.25">
      <c r="A36" s="177">
        <v>324</v>
      </c>
      <c r="B36" s="178" t="s">
        <v>40</v>
      </c>
      <c r="C36" s="180">
        <v>11470</v>
      </c>
      <c r="D36" s="180">
        <v>4000</v>
      </c>
      <c r="E36" s="180">
        <v>2000</v>
      </c>
      <c r="F36" s="180">
        <v>0</v>
      </c>
      <c r="G36" s="180">
        <v>0</v>
      </c>
      <c r="H36" s="180">
        <v>1470</v>
      </c>
      <c r="I36" s="180">
        <v>4000</v>
      </c>
      <c r="J36" s="180">
        <v>0</v>
      </c>
      <c r="K36" s="180">
        <v>0</v>
      </c>
      <c r="L36" s="180">
        <v>0</v>
      </c>
      <c r="M36" s="180">
        <v>0</v>
      </c>
      <c r="N36" s="180">
        <v>0</v>
      </c>
      <c r="O36" s="180">
        <v>0</v>
      </c>
      <c r="P36" s="180">
        <v>11470</v>
      </c>
      <c r="Q36" s="189">
        <v>11470</v>
      </c>
      <c r="R36" s="106"/>
    </row>
    <row r="37" spans="1:18" ht="30.75" thickBot="1" x14ac:dyDescent="0.3">
      <c r="A37" s="181">
        <v>329</v>
      </c>
      <c r="B37" s="190" t="s">
        <v>41</v>
      </c>
      <c r="C37" s="184">
        <v>10300</v>
      </c>
      <c r="D37" s="184">
        <v>0</v>
      </c>
      <c r="E37" s="184">
        <v>6600</v>
      </c>
      <c r="F37" s="184">
        <v>0</v>
      </c>
      <c r="G37" s="184">
        <v>0</v>
      </c>
      <c r="H37" s="184">
        <v>0</v>
      </c>
      <c r="I37" s="184">
        <v>3700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10300</v>
      </c>
      <c r="Q37" s="191">
        <v>10300</v>
      </c>
      <c r="R37" s="106"/>
    </row>
    <row r="38" spans="1:18" ht="16.5" thickBot="1" x14ac:dyDescent="0.3">
      <c r="A38" s="168">
        <v>34</v>
      </c>
      <c r="B38" s="169" t="s">
        <v>18</v>
      </c>
      <c r="C38" s="170">
        <v>1170</v>
      </c>
      <c r="D38" s="170">
        <v>0</v>
      </c>
      <c r="E38" s="170">
        <f>E39</f>
        <v>1170</v>
      </c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f>P39</f>
        <v>1170</v>
      </c>
      <c r="Q38" s="171">
        <f>Q39</f>
        <v>1170</v>
      </c>
      <c r="R38" s="106"/>
    </row>
    <row r="39" spans="1:18" ht="16.5" thickBot="1" x14ac:dyDescent="0.3">
      <c r="A39" s="192">
        <v>343</v>
      </c>
      <c r="B39" s="193" t="s">
        <v>42</v>
      </c>
      <c r="C39" s="194">
        <v>1170</v>
      </c>
      <c r="D39" s="194">
        <v>0</v>
      </c>
      <c r="E39" s="194">
        <v>1170</v>
      </c>
      <c r="F39" s="194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4">
        <v>1170</v>
      </c>
      <c r="Q39" s="195">
        <v>1170</v>
      </c>
      <c r="R39" s="106"/>
    </row>
    <row r="40" spans="1:18" ht="16.5" thickBot="1" x14ac:dyDescent="0.3">
      <c r="A40" s="168">
        <v>37</v>
      </c>
      <c r="B40" s="169" t="s">
        <v>91</v>
      </c>
      <c r="C40" s="170">
        <v>800</v>
      </c>
      <c r="D40" s="170">
        <v>0</v>
      </c>
      <c r="E40" s="170">
        <f>E41</f>
        <v>0</v>
      </c>
      <c r="F40" s="170">
        <v>0</v>
      </c>
      <c r="G40" s="170">
        <v>0</v>
      </c>
      <c r="H40" s="170">
        <v>0</v>
      </c>
      <c r="I40" s="170">
        <v>800</v>
      </c>
      <c r="J40" s="170">
        <v>0</v>
      </c>
      <c r="K40" s="170">
        <v>0</v>
      </c>
      <c r="L40" s="170">
        <v>0</v>
      </c>
      <c r="M40" s="170">
        <v>0</v>
      </c>
      <c r="N40" s="170">
        <v>0</v>
      </c>
      <c r="O40" s="170">
        <v>0</v>
      </c>
      <c r="P40" s="170">
        <f>P41</f>
        <v>800</v>
      </c>
      <c r="Q40" s="171">
        <f>Q41</f>
        <v>800</v>
      </c>
      <c r="R40" s="106"/>
    </row>
    <row r="41" spans="1:18" ht="16.5" thickBot="1" x14ac:dyDescent="0.3">
      <c r="A41" s="192">
        <v>372</v>
      </c>
      <c r="B41" s="193" t="s">
        <v>92</v>
      </c>
      <c r="C41" s="194">
        <v>800</v>
      </c>
      <c r="D41" s="194">
        <v>0</v>
      </c>
      <c r="E41" s="194">
        <v>0</v>
      </c>
      <c r="F41" s="194">
        <v>0</v>
      </c>
      <c r="G41" s="194">
        <v>0</v>
      </c>
      <c r="H41" s="194">
        <v>0</v>
      </c>
      <c r="I41" s="194">
        <v>800</v>
      </c>
      <c r="J41" s="194">
        <v>0</v>
      </c>
      <c r="K41" s="194">
        <v>0</v>
      </c>
      <c r="L41" s="194">
        <v>0</v>
      </c>
      <c r="M41" s="194">
        <v>0</v>
      </c>
      <c r="N41" s="194">
        <v>0</v>
      </c>
      <c r="O41" s="194">
        <v>0</v>
      </c>
      <c r="P41" s="194">
        <v>800</v>
      </c>
      <c r="Q41" s="195">
        <v>800</v>
      </c>
      <c r="R41" s="106"/>
    </row>
    <row r="42" spans="1:18" s="8" customFormat="1" ht="50.25" customHeight="1" thickBot="1" x14ac:dyDescent="0.3">
      <c r="A42" s="168">
        <v>41</v>
      </c>
      <c r="B42" s="196" t="s">
        <v>63</v>
      </c>
      <c r="C42" s="170">
        <v>700</v>
      </c>
      <c r="D42" s="170">
        <v>0</v>
      </c>
      <c r="E42" s="170">
        <f>E43</f>
        <v>700</v>
      </c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v>0</v>
      </c>
      <c r="M42" s="170">
        <v>0</v>
      </c>
      <c r="N42" s="170">
        <v>0</v>
      </c>
      <c r="O42" s="170">
        <v>0</v>
      </c>
      <c r="P42" s="170">
        <f>P43</f>
        <v>700</v>
      </c>
      <c r="Q42" s="171">
        <f>Q43</f>
        <v>700</v>
      </c>
      <c r="R42" s="107"/>
    </row>
    <row r="43" spans="1:18" ht="16.5" thickBot="1" x14ac:dyDescent="0.3">
      <c r="A43" s="192">
        <v>412</v>
      </c>
      <c r="B43" s="193" t="s">
        <v>64</v>
      </c>
      <c r="C43" s="194">
        <v>700</v>
      </c>
      <c r="D43" s="194">
        <v>0</v>
      </c>
      <c r="E43" s="194">
        <v>700</v>
      </c>
      <c r="F43" s="194">
        <v>0</v>
      </c>
      <c r="G43" s="194">
        <v>0</v>
      </c>
      <c r="H43" s="194">
        <v>0</v>
      </c>
      <c r="I43" s="194">
        <v>0</v>
      </c>
      <c r="J43" s="194">
        <v>0</v>
      </c>
      <c r="K43" s="194">
        <v>0</v>
      </c>
      <c r="L43" s="194">
        <v>0</v>
      </c>
      <c r="M43" s="194">
        <v>0</v>
      </c>
      <c r="N43" s="194">
        <v>0</v>
      </c>
      <c r="O43" s="194">
        <v>0</v>
      </c>
      <c r="P43" s="194">
        <v>700</v>
      </c>
      <c r="Q43" s="195">
        <v>700</v>
      </c>
      <c r="R43" s="106"/>
    </row>
    <row r="44" spans="1:18" ht="44.25" thickBot="1" x14ac:dyDescent="0.3">
      <c r="A44" s="168">
        <v>42</v>
      </c>
      <c r="B44" s="197" t="s">
        <v>43</v>
      </c>
      <c r="C44" s="170">
        <v>2700</v>
      </c>
      <c r="D44" s="170">
        <v>0</v>
      </c>
      <c r="E44" s="170">
        <v>0</v>
      </c>
      <c r="F44" s="170">
        <v>0</v>
      </c>
      <c r="G44" s="170">
        <v>0</v>
      </c>
      <c r="H44" s="170">
        <v>0</v>
      </c>
      <c r="I44" s="170">
        <f>I46</f>
        <v>700</v>
      </c>
      <c r="J44" s="170">
        <v>0</v>
      </c>
      <c r="K44" s="170">
        <v>0</v>
      </c>
      <c r="L44" s="170">
        <v>0</v>
      </c>
      <c r="M44" s="170">
        <f>M45</f>
        <v>2000</v>
      </c>
      <c r="N44" s="170">
        <v>0</v>
      </c>
      <c r="O44" s="170">
        <v>0</v>
      </c>
      <c r="P44" s="170">
        <f>P45+P46</f>
        <v>2700</v>
      </c>
      <c r="Q44" s="171">
        <f>Q45+Q46</f>
        <v>2700</v>
      </c>
      <c r="R44" s="106"/>
    </row>
    <row r="45" spans="1:18" ht="18" customHeight="1" x14ac:dyDescent="0.25">
      <c r="A45" s="198">
        <v>422</v>
      </c>
      <c r="B45" s="199" t="s">
        <v>44</v>
      </c>
      <c r="C45" s="200">
        <v>2000</v>
      </c>
      <c r="D45" s="175">
        <v>0</v>
      </c>
      <c r="E45" s="175">
        <v>0</v>
      </c>
      <c r="F45" s="175">
        <v>0</v>
      </c>
      <c r="G45" s="175">
        <v>0</v>
      </c>
      <c r="H45" s="175">
        <v>0</v>
      </c>
      <c r="I45" s="175">
        <v>0</v>
      </c>
      <c r="J45" s="175">
        <v>0</v>
      </c>
      <c r="K45" s="175">
        <v>0</v>
      </c>
      <c r="L45" s="175">
        <v>0</v>
      </c>
      <c r="M45" s="175">
        <v>2000</v>
      </c>
      <c r="N45" s="175">
        <v>0</v>
      </c>
      <c r="O45" s="175">
        <v>0</v>
      </c>
      <c r="P45" s="175">
        <v>2000</v>
      </c>
      <c r="Q45" s="187">
        <v>2000</v>
      </c>
      <c r="R45" s="106"/>
    </row>
    <row r="46" spans="1:18" ht="18.75" customHeight="1" x14ac:dyDescent="0.25">
      <c r="A46" s="177">
        <v>424</v>
      </c>
      <c r="B46" s="201" t="s">
        <v>45</v>
      </c>
      <c r="C46" s="202">
        <v>700</v>
      </c>
      <c r="D46" s="180">
        <v>0</v>
      </c>
      <c r="E46" s="180">
        <v>0</v>
      </c>
      <c r="F46" s="180">
        <v>0</v>
      </c>
      <c r="G46" s="180">
        <v>0</v>
      </c>
      <c r="H46" s="180">
        <v>0</v>
      </c>
      <c r="I46" s="180">
        <v>700</v>
      </c>
      <c r="J46" s="180">
        <v>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700</v>
      </c>
      <c r="Q46" s="189">
        <v>700</v>
      </c>
      <c r="R46" s="106"/>
    </row>
    <row r="47" spans="1:18" ht="18" customHeight="1" thickBot="1" x14ac:dyDescent="0.3">
      <c r="A47" s="181">
        <v>426</v>
      </c>
      <c r="B47" s="203" t="s">
        <v>46</v>
      </c>
      <c r="C47" s="20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205">
        <v>0</v>
      </c>
      <c r="R47" s="106"/>
    </row>
    <row r="48" spans="1:18" ht="21" thickBot="1" x14ac:dyDescent="0.35">
      <c r="A48" s="206"/>
      <c r="B48" s="207" t="s">
        <v>47</v>
      </c>
      <c r="C48" s="208">
        <v>1793598</v>
      </c>
      <c r="D48" s="208">
        <f>D32+D38+D40</f>
        <v>90000</v>
      </c>
      <c r="E48" s="208">
        <f>E32+E38+E40+E42+E44</f>
        <v>116720</v>
      </c>
      <c r="F48" s="208">
        <f>F28</f>
        <v>2000</v>
      </c>
      <c r="G48" s="208">
        <v>0</v>
      </c>
      <c r="H48" s="208">
        <f>H28+H32+H44</f>
        <v>143270</v>
      </c>
      <c r="I48" s="208">
        <f>I28+I32+I38+I44+I40</f>
        <v>1428200</v>
      </c>
      <c r="J48" s="208">
        <f>J28+J32</f>
        <v>1348</v>
      </c>
      <c r="K48" s="208">
        <f>K32</f>
        <v>20</v>
      </c>
      <c r="L48" s="208">
        <f>L32</f>
        <v>2000</v>
      </c>
      <c r="M48" s="208">
        <f>M44</f>
        <v>2000</v>
      </c>
      <c r="N48" s="208">
        <f>N28+N32</f>
        <v>7642</v>
      </c>
      <c r="O48" s="208">
        <f>O32</f>
        <v>398</v>
      </c>
      <c r="P48" s="208">
        <f>P28+P32+P38+P40+P42+P44</f>
        <v>1789545</v>
      </c>
      <c r="Q48" s="209">
        <f>Q28+Q32+Q38+Q40+Q42+Q44</f>
        <v>1783190</v>
      </c>
      <c r="R48" s="106"/>
    </row>
    <row r="49" spans="1:18" ht="20.25" x14ac:dyDescent="0.3">
      <c r="A49" s="110"/>
      <c r="B49" s="111"/>
      <c r="C49" s="112"/>
      <c r="D49" s="113"/>
      <c r="E49" s="108"/>
      <c r="F49" s="108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106"/>
      <c r="R49" s="106"/>
    </row>
    <row r="50" spans="1:18" ht="20.25" x14ac:dyDescent="0.3">
      <c r="A50" s="110"/>
      <c r="B50" s="111"/>
      <c r="C50" s="112"/>
      <c r="D50" s="113"/>
      <c r="E50" s="108"/>
      <c r="F50" s="108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106"/>
      <c r="R50" s="106"/>
    </row>
    <row r="51" spans="1:18" ht="23.25" x14ac:dyDescent="0.35">
      <c r="A51" s="230" t="s">
        <v>155</v>
      </c>
      <c r="B51" s="230"/>
      <c r="C51" s="230"/>
      <c r="D51" s="230"/>
      <c r="E51" s="230"/>
      <c r="F51" s="230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</row>
    <row r="52" spans="1:18" ht="23.25" x14ac:dyDescent="0.35">
      <c r="A52" s="230"/>
      <c r="B52" s="230"/>
      <c r="C52" s="230"/>
      <c r="D52" s="230"/>
      <c r="E52" s="230"/>
      <c r="F52" s="230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ht="23.25" x14ac:dyDescent="0.35">
      <c r="A53" s="230" t="s">
        <v>156</v>
      </c>
      <c r="B53" s="230"/>
      <c r="C53" s="230"/>
      <c r="D53" s="237"/>
      <c r="E53" s="230"/>
      <c r="F53" s="230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18" ht="23.25" x14ac:dyDescent="0.35">
      <c r="A54" s="230"/>
      <c r="B54" s="230"/>
      <c r="C54" s="230"/>
      <c r="D54" s="237"/>
      <c r="E54" s="230"/>
      <c r="F54" s="230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1:18" ht="23.25" x14ac:dyDescent="0.35">
      <c r="A55" s="230" t="s">
        <v>158</v>
      </c>
      <c r="B55" s="230"/>
      <c r="C55" s="230"/>
      <c r="D55" s="237"/>
      <c r="E55" s="230"/>
      <c r="F55" s="230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</row>
    <row r="56" spans="1:18" ht="23.25" x14ac:dyDescent="0.35">
      <c r="A56" s="230"/>
      <c r="B56" s="230"/>
      <c r="C56" s="230"/>
      <c r="D56" s="237"/>
      <c r="E56" s="230"/>
      <c r="F56" s="230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1:18" ht="23.25" x14ac:dyDescent="0.35">
      <c r="A57" s="230"/>
      <c r="B57" s="230"/>
      <c r="C57" s="230"/>
      <c r="D57" s="237"/>
      <c r="E57" s="230"/>
      <c r="F57" s="230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ht="23.25" x14ac:dyDescent="0.35">
      <c r="A58" s="230"/>
      <c r="B58" s="230"/>
      <c r="C58" s="230"/>
      <c r="D58" s="230"/>
      <c r="E58" s="230"/>
      <c r="F58" s="230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ht="26.25" customHeight="1" x14ac:dyDescent="0.2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ht="17.25" customHeight="1" x14ac:dyDescent="0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1:18" ht="18.75" customHeight="1" x14ac:dyDescent="0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</row>
    <row r="62" spans="1:18" ht="21.75" customHeight="1" x14ac:dyDescent="0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  <row r="63" spans="1:18" ht="28.5" customHeight="1" x14ac:dyDescent="0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18" ht="27" customHeight="1" x14ac:dyDescent="0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pans="1:18" ht="20.25" customHeight="1" x14ac:dyDescent="0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</row>
    <row r="66" spans="1:18" ht="16.5" customHeight="1" x14ac:dyDescent="0.25"/>
    <row r="67" spans="1:18" ht="17.25" customHeight="1" x14ac:dyDescent="0.25"/>
    <row r="68" spans="1:18" ht="17.25" customHeight="1" x14ac:dyDescent="0.25"/>
    <row r="81" ht="34.5" customHeight="1" x14ac:dyDescent="0.25"/>
    <row r="82" ht="22.5" customHeight="1" x14ac:dyDescent="0.25"/>
    <row r="83" ht="15.75" customHeight="1" x14ac:dyDescent="0.25"/>
    <row r="86" ht="27.75" customHeight="1" x14ac:dyDescent="0.25"/>
    <row r="92" ht="39.75" customHeight="1" x14ac:dyDescent="0.25"/>
    <row r="110" spans="1:18" ht="15.75" x14ac:dyDescent="0.25">
      <c r="A110" s="4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</sheetData>
  <mergeCells count="6">
    <mergeCell ref="P10:R10"/>
    <mergeCell ref="A1:C1"/>
    <mergeCell ref="Q1:R1"/>
    <mergeCell ref="A2:P2"/>
    <mergeCell ref="P6:R6"/>
    <mergeCell ref="P7:R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5"/>
  <sheetViews>
    <sheetView zoomScale="75" zoomScaleNormal="75" workbookViewId="0">
      <selection activeCell="D42" sqref="D42"/>
    </sheetView>
  </sheetViews>
  <sheetFormatPr defaultRowHeight="15" x14ac:dyDescent="0.25"/>
  <cols>
    <col min="1" max="1" width="48.28515625" customWidth="1"/>
    <col min="2" max="4" width="20.42578125" customWidth="1"/>
    <col min="5" max="5" width="20.42578125" style="7" customWidth="1"/>
    <col min="6" max="7" width="20.42578125" customWidth="1"/>
    <col min="8" max="8" width="22.7109375" customWidth="1"/>
    <col min="9" max="9" width="20.42578125" customWidth="1"/>
  </cols>
  <sheetData>
    <row r="1" spans="1:10" ht="33" customHeight="1" x14ac:dyDescent="0.3">
      <c r="A1" s="272" t="s">
        <v>70</v>
      </c>
      <c r="B1" s="273"/>
      <c r="C1" s="273"/>
      <c r="D1" s="273"/>
      <c r="E1" s="273"/>
      <c r="F1" s="273"/>
      <c r="G1" s="273"/>
      <c r="H1" s="273"/>
      <c r="I1" s="273"/>
      <c r="J1" s="103"/>
    </row>
    <row r="2" spans="1:10" ht="21" thickBot="1" x14ac:dyDescent="0.35">
      <c r="A2" s="256" t="s">
        <v>160</v>
      </c>
      <c r="B2" s="256"/>
      <c r="C2" s="256"/>
      <c r="D2" s="256"/>
      <c r="E2" s="256"/>
      <c r="F2" s="256"/>
      <c r="G2" s="256"/>
      <c r="H2" s="256"/>
      <c r="I2" s="256"/>
      <c r="J2" s="103"/>
    </row>
    <row r="3" spans="1:10" ht="15.75" thickBot="1" x14ac:dyDescent="0.3">
      <c r="A3" s="211" t="s">
        <v>55</v>
      </c>
      <c r="B3" s="257" t="s">
        <v>89</v>
      </c>
      <c r="C3" s="258"/>
      <c r="D3" s="258"/>
      <c r="E3" s="258"/>
      <c r="F3" s="258"/>
      <c r="G3" s="258"/>
      <c r="H3" s="258"/>
      <c r="I3" s="259"/>
      <c r="J3" s="103"/>
    </row>
    <row r="4" spans="1:10" ht="15" customHeight="1" x14ac:dyDescent="0.25">
      <c r="A4" s="212" t="s">
        <v>135</v>
      </c>
      <c r="B4" s="260" t="s">
        <v>27</v>
      </c>
      <c r="C4" s="262" t="s">
        <v>56</v>
      </c>
      <c r="D4" s="262" t="s">
        <v>28</v>
      </c>
      <c r="E4" s="264" t="s">
        <v>29</v>
      </c>
      <c r="F4" s="264" t="s">
        <v>57</v>
      </c>
      <c r="G4" s="270" t="s">
        <v>93</v>
      </c>
      <c r="H4" s="266" t="s">
        <v>35</v>
      </c>
      <c r="I4" s="268" t="s">
        <v>58</v>
      </c>
      <c r="J4" s="103"/>
    </row>
    <row r="5" spans="1:10" ht="123.75" customHeight="1" thickBot="1" x14ac:dyDescent="0.3">
      <c r="A5" s="213" t="s">
        <v>136</v>
      </c>
      <c r="B5" s="261"/>
      <c r="C5" s="263"/>
      <c r="D5" s="263"/>
      <c r="E5" s="265"/>
      <c r="F5" s="265"/>
      <c r="G5" s="271"/>
      <c r="H5" s="267"/>
      <c r="I5" s="269"/>
      <c r="J5" s="103"/>
    </row>
    <row r="6" spans="1:10" ht="46.5" customHeight="1" x14ac:dyDescent="0.25">
      <c r="A6" s="214" t="s">
        <v>137</v>
      </c>
      <c r="B6" s="215"/>
      <c r="C6" s="215"/>
      <c r="D6" s="215"/>
      <c r="E6" s="216">
        <v>1427500</v>
      </c>
      <c r="F6" s="216"/>
      <c r="G6" s="216"/>
      <c r="H6" s="215"/>
      <c r="I6" s="217">
        <f t="shared" ref="I6:I24" si="0">SUM(B6:H6)</f>
        <v>1427500</v>
      </c>
      <c r="J6" s="103"/>
    </row>
    <row r="7" spans="1:10" ht="32.25" customHeight="1" x14ac:dyDescent="0.25">
      <c r="A7" s="218" t="s">
        <v>139</v>
      </c>
      <c r="B7" s="219">
        <v>2000</v>
      </c>
      <c r="C7" s="219"/>
      <c r="D7" s="219"/>
      <c r="E7" s="180"/>
      <c r="F7" s="180"/>
      <c r="G7" s="180"/>
      <c r="H7" s="219"/>
      <c r="I7" s="220">
        <f t="shared" si="0"/>
        <v>2000</v>
      </c>
      <c r="J7" s="103"/>
    </row>
    <row r="8" spans="1:10" ht="46.5" customHeight="1" x14ac:dyDescent="0.25">
      <c r="A8" s="218" t="s">
        <v>138</v>
      </c>
      <c r="B8" s="219"/>
      <c r="C8" s="219"/>
      <c r="D8" s="219"/>
      <c r="E8" s="180">
        <v>700</v>
      </c>
      <c r="F8" s="180"/>
      <c r="G8" s="180"/>
      <c r="H8" s="219"/>
      <c r="I8" s="220">
        <f t="shared" si="0"/>
        <v>700</v>
      </c>
      <c r="J8" s="103"/>
    </row>
    <row r="9" spans="1:10" ht="46.5" customHeight="1" x14ac:dyDescent="0.25">
      <c r="A9" s="218" t="s">
        <v>140</v>
      </c>
      <c r="B9" s="219"/>
      <c r="C9" s="219"/>
      <c r="D9" s="219"/>
      <c r="E9" s="180"/>
      <c r="F9" s="180"/>
      <c r="G9" s="180">
        <v>7642</v>
      </c>
      <c r="H9" s="219"/>
      <c r="I9" s="220">
        <f t="shared" si="0"/>
        <v>7642</v>
      </c>
      <c r="J9" s="103"/>
    </row>
    <row r="10" spans="1:10" ht="46.5" customHeight="1" x14ac:dyDescent="0.25">
      <c r="A10" s="218" t="s">
        <v>141</v>
      </c>
      <c r="B10" s="219"/>
      <c r="C10" s="219"/>
      <c r="D10" s="219"/>
      <c r="E10" s="180"/>
      <c r="F10" s="180"/>
      <c r="G10" s="180">
        <v>1348</v>
      </c>
      <c r="H10" s="219"/>
      <c r="I10" s="220">
        <f t="shared" si="0"/>
        <v>1348</v>
      </c>
      <c r="J10" s="103"/>
    </row>
    <row r="11" spans="1:10" ht="46.5" customHeight="1" x14ac:dyDescent="0.25">
      <c r="A11" s="218" t="s">
        <v>142</v>
      </c>
      <c r="B11" s="219"/>
      <c r="C11" s="219"/>
      <c r="D11" s="219"/>
      <c r="E11" s="219"/>
      <c r="F11" s="180"/>
      <c r="G11" s="180">
        <v>398</v>
      </c>
      <c r="H11" s="219"/>
      <c r="I11" s="220">
        <f t="shared" si="0"/>
        <v>398</v>
      </c>
      <c r="J11" s="103"/>
    </row>
    <row r="12" spans="1:10" ht="46.5" customHeight="1" x14ac:dyDescent="0.25">
      <c r="A12" s="218" t="s">
        <v>143</v>
      </c>
      <c r="B12" s="219"/>
      <c r="C12" s="219"/>
      <c r="D12" s="219"/>
      <c r="E12" s="219"/>
      <c r="F12" s="180"/>
      <c r="G12" s="180">
        <v>20</v>
      </c>
      <c r="H12" s="219"/>
      <c r="I12" s="220">
        <f t="shared" si="0"/>
        <v>20</v>
      </c>
      <c r="J12" s="103"/>
    </row>
    <row r="13" spans="1:10" ht="28.5" customHeight="1" x14ac:dyDescent="0.25">
      <c r="A13" s="218" t="s">
        <v>144</v>
      </c>
      <c r="B13" s="219"/>
      <c r="C13" s="219">
        <v>500</v>
      </c>
      <c r="D13" s="219"/>
      <c r="E13" s="219"/>
      <c r="F13" s="180"/>
      <c r="G13" s="180"/>
      <c r="H13" s="219"/>
      <c r="I13" s="220">
        <f t="shared" si="0"/>
        <v>500</v>
      </c>
      <c r="J13" s="103"/>
    </row>
    <row r="14" spans="1:10" ht="36" customHeight="1" x14ac:dyDescent="0.25">
      <c r="A14" s="218" t="s">
        <v>145</v>
      </c>
      <c r="B14" s="219"/>
      <c r="C14" s="219">
        <v>102220</v>
      </c>
      <c r="D14" s="219"/>
      <c r="E14" s="180"/>
      <c r="F14" s="180"/>
      <c r="G14" s="180"/>
      <c r="H14" s="219"/>
      <c r="I14" s="220">
        <f t="shared" si="0"/>
        <v>102220</v>
      </c>
      <c r="J14" s="103"/>
    </row>
    <row r="15" spans="1:10" ht="25.5" customHeight="1" x14ac:dyDescent="0.25">
      <c r="A15" s="218" t="s">
        <v>146</v>
      </c>
      <c r="B15" s="219"/>
      <c r="C15" s="219">
        <v>1500</v>
      </c>
      <c r="D15" s="219"/>
      <c r="E15" s="180"/>
      <c r="F15" s="180"/>
      <c r="G15" s="180"/>
      <c r="H15" s="219"/>
      <c r="I15" s="220">
        <f t="shared" si="0"/>
        <v>1500</v>
      </c>
      <c r="J15" s="103"/>
    </row>
    <row r="16" spans="1:10" ht="25.5" customHeight="1" x14ac:dyDescent="0.25">
      <c r="A16" s="218" t="s">
        <v>147</v>
      </c>
      <c r="B16" s="219"/>
      <c r="C16" s="219">
        <v>200</v>
      </c>
      <c r="D16" s="219"/>
      <c r="E16" s="180"/>
      <c r="F16" s="180"/>
      <c r="G16" s="180"/>
      <c r="H16" s="219"/>
      <c r="I16" s="220">
        <f t="shared" si="0"/>
        <v>200</v>
      </c>
      <c r="J16" s="103"/>
    </row>
    <row r="17" spans="1:10" ht="34.5" customHeight="1" x14ac:dyDescent="0.25">
      <c r="A17" s="218" t="s">
        <v>148</v>
      </c>
      <c r="B17" s="219"/>
      <c r="C17" s="219">
        <v>200</v>
      </c>
      <c r="D17" s="219"/>
      <c r="E17" s="180"/>
      <c r="F17" s="180"/>
      <c r="G17" s="180"/>
      <c r="H17" s="219"/>
      <c r="I17" s="220">
        <f t="shared" si="0"/>
        <v>200</v>
      </c>
      <c r="J17" s="103"/>
    </row>
    <row r="18" spans="1:10" ht="22.5" customHeight="1" x14ac:dyDescent="0.25">
      <c r="A18" s="218" t="s">
        <v>149</v>
      </c>
      <c r="B18" s="219"/>
      <c r="C18" s="219">
        <v>1400</v>
      </c>
      <c r="D18" s="219"/>
      <c r="E18" s="180"/>
      <c r="F18" s="180"/>
      <c r="G18" s="180"/>
      <c r="H18" s="219"/>
      <c r="I18" s="220">
        <f t="shared" si="0"/>
        <v>1400</v>
      </c>
      <c r="J18" s="103"/>
    </row>
    <row r="19" spans="1:10" ht="32.25" customHeight="1" x14ac:dyDescent="0.25">
      <c r="A19" s="218" t="s">
        <v>150</v>
      </c>
      <c r="B19" s="219"/>
      <c r="C19" s="219">
        <v>200</v>
      </c>
      <c r="D19" s="219"/>
      <c r="E19" s="180"/>
      <c r="F19" s="180"/>
      <c r="G19" s="180"/>
      <c r="H19" s="219"/>
      <c r="I19" s="220">
        <f t="shared" si="0"/>
        <v>200</v>
      </c>
      <c r="J19" s="103"/>
    </row>
    <row r="20" spans="1:10" ht="46.5" customHeight="1" x14ac:dyDescent="0.25">
      <c r="A20" s="218" t="s">
        <v>151</v>
      </c>
      <c r="B20" s="219">
        <v>90000</v>
      </c>
      <c r="C20" s="219"/>
      <c r="D20" s="219"/>
      <c r="E20" s="180"/>
      <c r="F20" s="180"/>
      <c r="G20" s="180"/>
      <c r="H20" s="219"/>
      <c r="I20" s="220">
        <f t="shared" si="0"/>
        <v>90000</v>
      </c>
      <c r="J20" s="103"/>
    </row>
    <row r="21" spans="1:10" ht="46.5" customHeight="1" x14ac:dyDescent="0.25">
      <c r="A21" s="218" t="s">
        <v>152</v>
      </c>
      <c r="B21" s="219">
        <v>143270</v>
      </c>
      <c r="C21" s="219"/>
      <c r="D21" s="219"/>
      <c r="E21" s="180"/>
      <c r="F21" s="180"/>
      <c r="G21" s="180"/>
      <c r="H21" s="219"/>
      <c r="I21" s="220">
        <f t="shared" si="0"/>
        <v>143270</v>
      </c>
      <c r="J21" s="103"/>
    </row>
    <row r="22" spans="1:10" ht="18.75" customHeight="1" x14ac:dyDescent="0.25">
      <c r="A22" s="218" t="s">
        <v>153</v>
      </c>
      <c r="B22" s="219">
        <v>500</v>
      </c>
      <c r="C22" s="219"/>
      <c r="D22" s="219"/>
      <c r="E22" s="180"/>
      <c r="F22" s="180"/>
      <c r="G22" s="180"/>
      <c r="H22" s="219"/>
      <c r="I22" s="220">
        <f t="shared" si="0"/>
        <v>500</v>
      </c>
      <c r="J22" s="103"/>
    </row>
    <row r="23" spans="1:10" ht="30.75" customHeight="1" x14ac:dyDescent="0.25">
      <c r="A23" s="218" t="s">
        <v>154</v>
      </c>
      <c r="B23" s="219">
        <v>2000</v>
      </c>
      <c r="C23" s="219"/>
      <c r="D23" s="219"/>
      <c r="E23" s="180"/>
      <c r="F23" s="180"/>
      <c r="G23" s="180"/>
      <c r="H23" s="219"/>
      <c r="I23" s="220">
        <f t="shared" si="0"/>
        <v>2000</v>
      </c>
      <c r="J23" s="103"/>
    </row>
    <row r="24" spans="1:10" ht="18.75" customHeight="1" thickBot="1" x14ac:dyDescent="0.3">
      <c r="A24" s="221" t="s">
        <v>59</v>
      </c>
      <c r="B24" s="222">
        <f>SUM(B6:B23)</f>
        <v>237770</v>
      </c>
      <c r="C24" s="222">
        <f>SUM(C6:C23)</f>
        <v>106220</v>
      </c>
      <c r="D24" s="222"/>
      <c r="E24" s="222">
        <f>SUM(E6:E23)</f>
        <v>1428200</v>
      </c>
      <c r="F24" s="222"/>
      <c r="G24" s="222">
        <f>SUM(G6:G23)</f>
        <v>9408</v>
      </c>
      <c r="H24" s="222"/>
      <c r="I24" s="223">
        <f t="shared" si="0"/>
        <v>1781598</v>
      </c>
      <c r="J24" s="103"/>
    </row>
    <row r="25" spans="1:10" ht="45" customHeight="1" thickBot="1" x14ac:dyDescent="0.3">
      <c r="A25" s="224"/>
      <c r="B25" s="225" t="s">
        <v>90</v>
      </c>
      <c r="C25" s="274">
        <f>B24+C24+E24+G24</f>
        <v>1781598</v>
      </c>
      <c r="D25" s="274"/>
      <c r="E25" s="274"/>
      <c r="F25" s="274"/>
      <c r="G25" s="274"/>
      <c r="H25" s="274"/>
      <c r="I25" s="275"/>
      <c r="J25" s="103"/>
    </row>
    <row r="26" spans="1:10" x14ac:dyDescent="0.25">
      <c r="A26" s="246" t="s">
        <v>111</v>
      </c>
      <c r="B26" s="247"/>
      <c r="C26" s="250">
        <v>12000</v>
      </c>
      <c r="D26" s="251"/>
      <c r="E26" s="226"/>
      <c r="F26" s="227"/>
      <c r="G26" s="227"/>
      <c r="H26" s="227"/>
      <c r="I26" s="227"/>
      <c r="J26" s="103"/>
    </row>
    <row r="27" spans="1:10" ht="15.75" thickBot="1" x14ac:dyDescent="0.3">
      <c r="A27" s="248"/>
      <c r="B27" s="249"/>
      <c r="C27" s="252"/>
      <c r="D27" s="253"/>
      <c r="E27" s="228"/>
      <c r="F27" s="229"/>
      <c r="G27" s="229"/>
      <c r="H27" s="229"/>
      <c r="I27" s="229"/>
      <c r="J27" s="103"/>
    </row>
    <row r="28" spans="1:10" ht="27.75" customHeight="1" thickBot="1" x14ac:dyDescent="0.3">
      <c r="A28" s="254" t="s">
        <v>79</v>
      </c>
      <c r="B28" s="255"/>
      <c r="C28" s="276">
        <f>C25+C26</f>
        <v>1793598</v>
      </c>
      <c r="D28" s="277"/>
      <c r="E28" s="226"/>
      <c r="F28" s="227"/>
      <c r="G28" s="227"/>
      <c r="H28" s="227"/>
      <c r="I28" s="227"/>
      <c r="J28" s="103"/>
    </row>
    <row r="29" spans="1:10" ht="15" customHeight="1" x14ac:dyDescent="0.25">
      <c r="A29" s="245"/>
      <c r="B29" s="245"/>
      <c r="C29" s="245"/>
      <c r="D29" s="245"/>
      <c r="E29" s="226"/>
      <c r="F29" s="227"/>
      <c r="G29" s="227"/>
      <c r="H29" s="227"/>
      <c r="I29" s="227"/>
      <c r="J29" s="103"/>
    </row>
    <row r="30" spans="1:10" ht="26.25" x14ac:dyDescent="0.4">
      <c r="A30" s="234"/>
      <c r="B30" s="234"/>
      <c r="C30" s="234"/>
      <c r="D30" s="234"/>
      <c r="E30" s="235"/>
      <c r="F30" s="103"/>
      <c r="G30" s="103"/>
      <c r="H30" s="103"/>
      <c r="I30" s="103"/>
      <c r="J30" s="103"/>
    </row>
    <row r="31" spans="1:10" ht="26.25" x14ac:dyDescent="0.4">
      <c r="A31" s="234" t="s">
        <v>155</v>
      </c>
      <c r="B31" s="234"/>
      <c r="C31" s="234"/>
      <c r="D31" s="234"/>
      <c r="E31" s="235"/>
      <c r="F31" s="103"/>
      <c r="G31" s="103"/>
      <c r="H31" s="103"/>
      <c r="I31" s="103"/>
      <c r="J31" s="103"/>
    </row>
    <row r="32" spans="1:10" ht="26.25" x14ac:dyDescent="0.4">
      <c r="A32" s="234"/>
      <c r="B32" s="234"/>
      <c r="C32" s="234"/>
      <c r="D32" s="234"/>
      <c r="E32" s="235"/>
      <c r="F32" s="103"/>
      <c r="G32" s="103"/>
      <c r="H32" s="103"/>
      <c r="I32" s="103"/>
      <c r="J32" s="103"/>
    </row>
    <row r="33" spans="1:10" ht="26.25" x14ac:dyDescent="0.4">
      <c r="A33" s="234" t="s">
        <v>156</v>
      </c>
      <c r="B33" s="234"/>
      <c r="C33" s="234"/>
      <c r="D33" s="234"/>
      <c r="E33" s="235"/>
      <c r="F33" s="103"/>
      <c r="G33" s="103"/>
      <c r="H33" s="103"/>
      <c r="I33" s="103"/>
      <c r="J33" s="103"/>
    </row>
    <row r="34" spans="1:10" ht="26.25" x14ac:dyDescent="0.4">
      <c r="A34" s="234"/>
      <c r="B34" s="234"/>
      <c r="C34" s="234"/>
      <c r="D34" s="234"/>
      <c r="E34" s="235"/>
      <c r="F34" s="103"/>
      <c r="G34" s="103"/>
      <c r="H34" s="103"/>
      <c r="I34" s="103"/>
      <c r="J34" s="103"/>
    </row>
    <row r="35" spans="1:10" ht="26.25" x14ac:dyDescent="0.4">
      <c r="A35" s="234" t="s">
        <v>158</v>
      </c>
      <c r="B35" s="234"/>
      <c r="C35" s="234"/>
      <c r="D35" s="234"/>
      <c r="E35" s="236"/>
    </row>
    <row r="36" spans="1:10" ht="23.25" x14ac:dyDescent="0.35">
      <c r="A36" s="230"/>
      <c r="B36" s="230"/>
      <c r="C36" s="230"/>
      <c r="D36" s="230"/>
      <c r="E36" s="233"/>
    </row>
    <row r="37" spans="1:10" ht="18.75" x14ac:dyDescent="0.3">
      <c r="A37" s="109"/>
      <c r="B37" s="109"/>
      <c r="C37" s="109"/>
    </row>
    <row r="44" spans="1:10" x14ac:dyDescent="0.25">
      <c r="E44" s="231"/>
      <c r="F44" s="232"/>
    </row>
    <row r="45" spans="1:10" x14ac:dyDescent="0.25">
      <c r="E45" s="231"/>
      <c r="F45" s="232"/>
    </row>
  </sheetData>
  <mergeCells count="17">
    <mergeCell ref="A1:I1"/>
    <mergeCell ref="C25:I25"/>
    <mergeCell ref="C28:D28"/>
    <mergeCell ref="A29:D29"/>
    <mergeCell ref="A26:B27"/>
    <mergeCell ref="C26:D27"/>
    <mergeCell ref="A28:B28"/>
    <mergeCell ref="A2:I2"/>
    <mergeCell ref="B3:I3"/>
    <mergeCell ref="B4:B5"/>
    <mergeCell ref="C4:C5"/>
    <mergeCell ref="D4:D5"/>
    <mergeCell ref="E4:E5"/>
    <mergeCell ref="F4:F5"/>
    <mergeCell ref="H4:H5"/>
    <mergeCell ref="I4:I5"/>
    <mergeCell ref="G4:G5"/>
  </mergeCells>
  <pageMargins left="0.7" right="0.7" top="0.75" bottom="0.75" header="0.3" footer="0.3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REKAPITULACIJA</vt:lpstr>
      <vt:lpstr>JLP(R)FP-Ril 3. razina</vt:lpstr>
      <vt:lpstr>JLP(R)S FP-PiP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Racunovodstvo</cp:lastModifiedBy>
  <cp:lastPrinted>2022-11-23T12:12:13Z</cp:lastPrinted>
  <dcterms:created xsi:type="dcterms:W3CDTF">2013-09-12T11:30:46Z</dcterms:created>
  <dcterms:modified xsi:type="dcterms:W3CDTF">2022-11-23T12:12:15Z</dcterms:modified>
</cp:coreProperties>
</file>