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210" windowWidth="20730" windowHeight="11760"/>
  </bookViews>
  <sheets>
    <sheet name="Utvrđivanje rezultata" sheetId="4" r:id="rId1"/>
  </sheets>
  <calcPr calcId="125725"/>
</workbook>
</file>

<file path=xl/calcChain.xml><?xml version="1.0" encoding="utf-8"?>
<calcChain xmlns="http://schemas.openxmlformats.org/spreadsheetml/2006/main">
  <c r="N12" i="4"/>
  <c r="N15"/>
  <c r="D16" l="1"/>
  <c r="D11"/>
  <c r="D17" s="1"/>
  <c r="E17"/>
  <c r="H17"/>
  <c r="J17"/>
  <c r="C11"/>
  <c r="C14"/>
  <c r="N14" s="1"/>
  <c r="C13"/>
  <c r="F17"/>
  <c r="F16"/>
  <c r="G17"/>
  <c r="G16"/>
  <c r="K16"/>
  <c r="L16"/>
  <c r="L17" s="1"/>
  <c r="M16"/>
  <c r="M17" s="1"/>
  <c r="I16"/>
  <c r="I17" s="1"/>
  <c r="B16"/>
  <c r="B17" l="1"/>
  <c r="N16"/>
  <c r="C16"/>
  <c r="N13"/>
  <c r="C17"/>
  <c r="N11"/>
  <c r="N17" l="1"/>
  <c r="N19" s="1"/>
</calcChain>
</file>

<file path=xl/sharedStrings.xml><?xml version="1.0" encoding="utf-8"?>
<sst xmlns="http://schemas.openxmlformats.org/spreadsheetml/2006/main" count="28" uniqueCount="28">
  <si>
    <t>Ukupno</t>
  </si>
  <si>
    <t>M.P.</t>
  </si>
  <si>
    <t>Izvor</t>
  </si>
  <si>
    <t>Oznaka rač.iz                                      računskog plana</t>
  </si>
  <si>
    <t>Ukupno rashodi</t>
  </si>
  <si>
    <t>Ukupni prihodi</t>
  </si>
  <si>
    <t>Višak/manjak</t>
  </si>
  <si>
    <t>Ravnatelj</t>
  </si>
  <si>
    <t>Glazbena škola Josipa Runjanina</t>
  </si>
  <si>
    <t xml:space="preserve">       (Darko Domaćinović) </t>
  </si>
  <si>
    <r>
      <t>prihoda i primitaka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</t>
    </r>
  </si>
  <si>
    <t>Istarska 3, 32100 VINKOVCI</t>
  </si>
  <si>
    <t>Ostali prihodi 68311</t>
  </si>
  <si>
    <t>Opći prihodi i primici-Grad Vinkovci 6711</t>
  </si>
  <si>
    <t>Pomoći- MZO 63612 (plaće)</t>
  </si>
  <si>
    <t>Pomoći-Hrvatski zavod za zapošljavanje 63414</t>
  </si>
  <si>
    <t>Opći prihodi i primici- Vukovarsko srijemska županija    636131</t>
  </si>
  <si>
    <t>Manjak prenesen iz 2018. godina</t>
  </si>
  <si>
    <t xml:space="preserve">Ukupno u 2019. godini </t>
  </si>
  <si>
    <t>2019.</t>
  </si>
  <si>
    <t>Prihodi za posebne namjene-iz proračuna škole 65264 + 66151</t>
  </si>
  <si>
    <t>Prihodi od pozitivnih tečajnih razlika 64151</t>
  </si>
  <si>
    <t>Financijska imovina- vlastita sredstva 64132</t>
  </si>
  <si>
    <t>Prihod od prodaje imovine - 72212 + 72231</t>
  </si>
  <si>
    <t>UTVRĐIVANJE REZULTATA PREMA IZVORIMA FINANCIRANJA 01-06/2019</t>
  </si>
  <si>
    <t>Tekuće donacije izvan općeg proračuna 66314</t>
  </si>
  <si>
    <t>Pomoći-MZO 63612 (lektira)</t>
  </si>
  <si>
    <t>Pomoći-Ministarstvo kulture (natjecanje) 63612</t>
  </si>
</sst>
</file>

<file path=xl/styles.xml><?xml version="1.0" encoding="utf-8"?>
<styleSheet xmlns="http://schemas.openxmlformats.org/spreadsheetml/2006/main">
  <numFmts count="1">
    <numFmt numFmtId="164" formatCode="#,##0.00\ _k_n"/>
  </numFmts>
  <fonts count="20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i/>
      <sz val="14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i/>
      <sz val="12"/>
      <name val="Arial"/>
      <family val="2"/>
      <charset val="238"/>
    </font>
    <font>
      <sz val="14"/>
      <name val="Arial"/>
      <family val="2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i/>
      <sz val="14"/>
      <name val="Arial"/>
      <family val="2"/>
      <charset val="238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bgColor theme="0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5">
    <xf numFmtId="0" fontId="0" fillId="0" borderId="0" xfId="0"/>
    <xf numFmtId="4" fontId="7" fillId="2" borderId="1" xfId="0" applyNumberFormat="1" applyFont="1" applyFill="1" applyBorder="1"/>
    <xf numFmtId="0" fontId="0" fillId="2" borderId="0" xfId="0" applyFill="1"/>
    <xf numFmtId="0" fontId="8" fillId="2" borderId="0" xfId="0" applyFont="1" applyFill="1" applyAlignment="1">
      <alignment wrapText="1"/>
    </xf>
    <xf numFmtId="3" fontId="2" fillId="2" borderId="0" xfId="0" applyNumberFormat="1" applyFont="1" applyFill="1" applyBorder="1"/>
    <xf numFmtId="3" fontId="3" fillId="2" borderId="0" xfId="0" applyNumberFormat="1" applyFont="1" applyFill="1" applyBorder="1"/>
    <xf numFmtId="0" fontId="4" fillId="2" borderId="0" xfId="0" applyFont="1" applyFill="1"/>
    <xf numFmtId="0" fontId="9" fillId="2" borderId="0" xfId="0" applyFont="1" applyFill="1"/>
    <xf numFmtId="0" fontId="0" fillId="2" borderId="0" xfId="0" applyFill="1" applyBorder="1"/>
    <xf numFmtId="4" fontId="2" fillId="2" borderId="5" xfId="0" applyNumberFormat="1" applyFont="1" applyFill="1" applyBorder="1"/>
    <xf numFmtId="0" fontId="13" fillId="2" borderId="0" xfId="0" applyFont="1" applyFill="1" applyAlignment="1">
      <alignment wrapText="1"/>
    </xf>
    <xf numFmtId="3" fontId="14" fillId="2" borderId="0" xfId="0" applyNumberFormat="1" applyFont="1" applyFill="1" applyBorder="1"/>
    <xf numFmtId="3" fontId="15" fillId="2" borderId="0" xfId="0" applyNumberFormat="1" applyFont="1" applyFill="1" applyBorder="1"/>
    <xf numFmtId="0" fontId="16" fillId="2" borderId="0" xfId="0" applyFont="1" applyFill="1"/>
    <xf numFmtId="0" fontId="13" fillId="2" borderId="0" xfId="0" applyFont="1" applyFill="1"/>
    <xf numFmtId="0" fontId="11" fillId="2" borderId="0" xfId="0" applyFont="1" applyFill="1"/>
    <xf numFmtId="0" fontId="10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3" fillId="2" borderId="0" xfId="0" quotePrefix="1" applyFont="1" applyFill="1" applyAlignment="1">
      <alignment wrapText="1"/>
    </xf>
    <xf numFmtId="3" fontId="2" fillId="2" borderId="0" xfId="0" applyNumberFormat="1" applyFont="1" applyFill="1" applyBorder="1" applyAlignment="1">
      <alignment horizontal="center" vertical="center"/>
    </xf>
    <xf numFmtId="0" fontId="14" fillId="2" borderId="0" xfId="0" applyNumberFormat="1" applyFont="1" applyFill="1" applyBorder="1" applyAlignment="1">
      <alignment horizontal="center"/>
    </xf>
    <xf numFmtId="3" fontId="14" fillId="2" borderId="0" xfId="0" applyNumberFormat="1" applyFont="1" applyFill="1" applyBorder="1" applyAlignment="1">
      <alignment horizontal="center"/>
    </xf>
    <xf numFmtId="0" fontId="14" fillId="2" borderId="3" xfId="0" applyNumberFormat="1" applyFont="1" applyFill="1" applyBorder="1" applyAlignment="1">
      <alignment horizontal="center"/>
    </xf>
    <xf numFmtId="3" fontId="15" fillId="2" borderId="0" xfId="0" applyNumberFormat="1" applyFont="1" applyFill="1" applyBorder="1" applyAlignment="1">
      <alignment horizontal="center" wrapText="1"/>
    </xf>
    <xf numFmtId="0" fontId="12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10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6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 wrapText="1"/>
    </xf>
    <xf numFmtId="4" fontId="2" fillId="2" borderId="12" xfId="0" applyNumberFormat="1" applyFont="1" applyFill="1" applyBorder="1"/>
    <xf numFmtId="4" fontId="2" fillId="2" borderId="19" xfId="0" applyNumberFormat="1" applyFont="1" applyFill="1" applyBorder="1"/>
    <xf numFmtId="0" fontId="17" fillId="4" borderId="20" xfId="0" applyFont="1" applyFill="1" applyBorder="1" applyAlignment="1">
      <alignment horizontal="right" vertical="center" wrapText="1"/>
    </xf>
    <xf numFmtId="0" fontId="17" fillId="4" borderId="15" xfId="0" applyFont="1" applyFill="1" applyBorder="1" applyAlignment="1">
      <alignment horizontal="left" wrapText="1"/>
    </xf>
    <xf numFmtId="4" fontId="2" fillId="2" borderId="26" xfId="0" applyNumberFormat="1" applyFont="1" applyFill="1" applyBorder="1"/>
    <xf numFmtId="0" fontId="8" fillId="2" borderId="0" xfId="0" applyFont="1" applyFill="1" applyAlignment="1">
      <alignment wrapText="1"/>
    </xf>
    <xf numFmtId="0" fontId="2" fillId="3" borderId="27" xfId="0" applyFont="1" applyFill="1" applyBorder="1" applyAlignment="1">
      <alignment horizontal="center"/>
    </xf>
    <xf numFmtId="4" fontId="2" fillId="3" borderId="22" xfId="0" applyNumberFormat="1" applyFont="1" applyFill="1" applyBorder="1"/>
    <xf numFmtId="4" fontId="14" fillId="5" borderId="25" xfId="0" applyNumberFormat="1" applyFont="1" applyFill="1" applyBorder="1" applyAlignment="1">
      <alignment vertical="center"/>
    </xf>
    <xf numFmtId="164" fontId="14" fillId="5" borderId="4" xfId="0" applyNumberFormat="1" applyFont="1" applyFill="1" applyBorder="1" applyAlignment="1">
      <alignment wrapText="1"/>
    </xf>
    <xf numFmtId="164" fontId="14" fillId="5" borderId="28" xfId="0" applyNumberFormat="1" applyFont="1" applyFill="1" applyBorder="1" applyAlignment="1">
      <alignment wrapText="1"/>
    </xf>
    <xf numFmtId="0" fontId="17" fillId="3" borderId="22" xfId="0" applyFont="1" applyFill="1" applyBorder="1" applyAlignment="1">
      <alignment horizontal="center" vertical="center" wrapText="1"/>
    </xf>
    <xf numFmtId="4" fontId="0" fillId="0" borderId="0" xfId="0" applyNumberFormat="1"/>
    <xf numFmtId="0" fontId="17" fillId="3" borderId="24" xfId="0" applyFont="1" applyFill="1" applyBorder="1" applyAlignment="1">
      <alignment horizontal="center" vertical="center" wrapText="1"/>
    </xf>
    <xf numFmtId="0" fontId="17" fillId="3" borderId="22" xfId="0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9" fillId="2" borderId="29" xfId="0" applyFont="1" applyFill="1" applyBorder="1" applyAlignment="1">
      <alignment horizontal="center" wrapText="1"/>
    </xf>
    <xf numFmtId="0" fontId="19" fillId="2" borderId="30" xfId="0" quotePrefix="1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/>
    </xf>
    <xf numFmtId="0" fontId="17" fillId="3" borderId="7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17" fillId="3" borderId="21" xfId="0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/>
    </xf>
    <xf numFmtId="0" fontId="17" fillId="3" borderId="23" xfId="0" applyFont="1" applyFill="1" applyBorder="1" applyAlignment="1">
      <alignment horizontal="center" vertical="center" wrapText="1"/>
    </xf>
    <xf numFmtId="0" fontId="17" fillId="3" borderId="17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wrapText="1"/>
    </xf>
    <xf numFmtId="0" fontId="19" fillId="2" borderId="7" xfId="0" quotePrefix="1" applyFont="1" applyFill="1" applyBorder="1" applyAlignment="1">
      <alignment horizontal="center" wrapText="1"/>
    </xf>
  </cellXfs>
  <cellStyles count="3">
    <cellStyle name="Normal" xfId="0" builtinId="0"/>
    <cellStyle name="Normal 2" xfId="2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76200</xdr:rowOff>
    </xdr:from>
    <xdr:to>
      <xdr:col>1</xdr:col>
      <xdr:colOff>0</xdr:colOff>
      <xdr:row>9</xdr:row>
      <xdr:rowOff>923925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514350"/>
          <a:ext cx="2524125" cy="628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85725</xdr:rowOff>
    </xdr:from>
    <xdr:to>
      <xdr:col>0</xdr:col>
      <xdr:colOff>2019300</xdr:colOff>
      <xdr:row>9</xdr:row>
      <xdr:rowOff>647700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0" y="523875"/>
          <a:ext cx="201930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P25"/>
  <sheetViews>
    <sheetView tabSelected="1" workbookViewId="0">
      <selection activeCell="F22" sqref="F22"/>
    </sheetView>
  </sheetViews>
  <sheetFormatPr defaultRowHeight="15"/>
  <cols>
    <col min="1" max="1" width="22.5703125" style="2" customWidth="1"/>
    <col min="2" max="2" width="16.5703125" style="2" customWidth="1"/>
    <col min="3" max="3" width="15.7109375" style="2" customWidth="1"/>
    <col min="4" max="4" width="15.140625" style="2" customWidth="1"/>
    <col min="5" max="9" width="14.5703125" style="2" customWidth="1"/>
    <col min="10" max="10" width="15.28515625" style="2" customWidth="1"/>
    <col min="11" max="12" width="18.140625" style="2" customWidth="1"/>
    <col min="13" max="13" width="16.42578125" style="2" customWidth="1"/>
    <col min="14" max="14" width="20" style="2" customWidth="1"/>
    <col min="16" max="16" width="10.140625" bestFit="1" customWidth="1"/>
  </cols>
  <sheetData>
    <row r="2" spans="1:16" ht="18.75">
      <c r="A2" s="27" t="s">
        <v>8</v>
      </c>
      <c r="B2" s="28"/>
      <c r="C2" s="29"/>
      <c r="N2" s="8"/>
    </row>
    <row r="3" spans="1:16" ht="18.75">
      <c r="A3" s="51" t="s">
        <v>11</v>
      </c>
      <c r="B3" s="52"/>
      <c r="C3" s="53"/>
      <c r="N3" s="8"/>
    </row>
    <row r="4" spans="1:16" ht="18.75">
      <c r="A4" s="16"/>
      <c r="B4" s="16"/>
      <c r="C4" s="16"/>
      <c r="N4" s="8"/>
    </row>
    <row r="5" spans="1:16" ht="18.75">
      <c r="A5" s="16"/>
      <c r="B5" s="16"/>
      <c r="C5" s="16"/>
      <c r="N5" s="8"/>
    </row>
    <row r="6" spans="1:16" ht="21" thickBot="1">
      <c r="A6" s="57" t="s">
        <v>24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1:16" ht="21" thickBo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6" ht="16.5" thickBot="1">
      <c r="A8" s="18" t="s">
        <v>2</v>
      </c>
      <c r="B8" s="54" t="s">
        <v>19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6"/>
    </row>
    <row r="9" spans="1:16" ht="15" customHeight="1">
      <c r="A9" s="35" t="s">
        <v>10</v>
      </c>
      <c r="B9" s="58" t="s">
        <v>16</v>
      </c>
      <c r="C9" s="58" t="s">
        <v>13</v>
      </c>
      <c r="D9" s="58" t="s">
        <v>20</v>
      </c>
      <c r="E9" s="58" t="s">
        <v>12</v>
      </c>
      <c r="F9" s="47" t="s">
        <v>27</v>
      </c>
      <c r="G9" s="47" t="s">
        <v>26</v>
      </c>
      <c r="H9" s="58" t="s">
        <v>21</v>
      </c>
      <c r="I9" s="58" t="s">
        <v>14</v>
      </c>
      <c r="J9" s="58" t="s">
        <v>22</v>
      </c>
      <c r="K9" s="44"/>
      <c r="L9" s="47" t="s">
        <v>23</v>
      </c>
      <c r="M9" s="47" t="s">
        <v>15</v>
      </c>
      <c r="N9" s="61" t="s">
        <v>0</v>
      </c>
    </row>
    <row r="10" spans="1:16" ht="87" customHeight="1" thickBot="1">
      <c r="A10" s="36" t="s">
        <v>3</v>
      </c>
      <c r="B10" s="59"/>
      <c r="C10" s="59"/>
      <c r="D10" s="60"/>
      <c r="E10" s="59"/>
      <c r="F10" s="48"/>
      <c r="G10" s="48"/>
      <c r="H10" s="59"/>
      <c r="I10" s="59"/>
      <c r="J10" s="59"/>
      <c r="K10" s="46" t="s">
        <v>25</v>
      </c>
      <c r="L10" s="48"/>
      <c r="M10" s="48"/>
      <c r="N10" s="62"/>
    </row>
    <row r="11" spans="1:16" ht="39.75" customHeight="1">
      <c r="A11" s="32" t="s">
        <v>5</v>
      </c>
      <c r="B11" s="33">
        <v>280099.48</v>
      </c>
      <c r="C11" s="33">
        <f>235000+18500</f>
        <v>253500</v>
      </c>
      <c r="D11" s="33">
        <f>368486+21883.14</f>
        <v>390369.14</v>
      </c>
      <c r="E11" s="33">
        <v>1067.3</v>
      </c>
      <c r="F11" s="33">
        <v>16000</v>
      </c>
      <c r="G11" s="33">
        <v>2246.4899999999998</v>
      </c>
      <c r="H11" s="33">
        <v>44.31</v>
      </c>
      <c r="I11" s="33">
        <v>2577783.4</v>
      </c>
      <c r="J11" s="33">
        <v>59.49</v>
      </c>
      <c r="K11" s="33">
        <v>2000</v>
      </c>
      <c r="L11" s="33">
        <v>28500</v>
      </c>
      <c r="M11" s="33">
        <v>0</v>
      </c>
      <c r="N11" s="34">
        <f>B11+C11+D11+E11+F11+G11+H11+I11+J11+K11+L11+M11</f>
        <v>3551669.6100000003</v>
      </c>
    </row>
    <row r="12" spans="1:16" ht="39.75" customHeight="1">
      <c r="A12" s="30">
        <v>31</v>
      </c>
      <c r="B12" s="1">
        <v>6000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2500299.0499999998</v>
      </c>
      <c r="J12" s="1">
        <v>0</v>
      </c>
      <c r="K12" s="1">
        <v>0</v>
      </c>
      <c r="L12" s="1">
        <v>0</v>
      </c>
      <c r="M12" s="1">
        <v>0</v>
      </c>
      <c r="N12" s="34">
        <f t="shared" ref="N12:N17" si="0">B12+C12+D12+E12+F12+G12+H12+I12+J12+K12+L12+M12</f>
        <v>2506299.0499999998</v>
      </c>
    </row>
    <row r="13" spans="1:16" ht="18.75" customHeight="1">
      <c r="A13" s="30">
        <v>32</v>
      </c>
      <c r="B13" s="1">
        <v>284737.40000000002</v>
      </c>
      <c r="C13" s="1">
        <f>117100.52+232844.2+138547.73</f>
        <v>488492.45000000007</v>
      </c>
      <c r="D13" s="1">
        <v>138836.71</v>
      </c>
      <c r="E13" s="1">
        <v>0</v>
      </c>
      <c r="F13" s="1">
        <v>20000</v>
      </c>
      <c r="G13" s="1">
        <v>0</v>
      </c>
      <c r="H13" s="1">
        <v>0</v>
      </c>
      <c r="I13" s="1">
        <v>65624.61</v>
      </c>
      <c r="J13" s="1">
        <v>0</v>
      </c>
      <c r="K13" s="1">
        <v>2000</v>
      </c>
      <c r="L13" s="1">
        <v>23022.02</v>
      </c>
      <c r="M13" s="1">
        <v>4461.82</v>
      </c>
      <c r="N13" s="34">
        <f t="shared" si="0"/>
        <v>1027175.01</v>
      </c>
    </row>
    <row r="14" spans="1:16" ht="21.75" customHeight="1">
      <c r="A14" s="30">
        <v>34</v>
      </c>
      <c r="B14" s="1">
        <v>0</v>
      </c>
      <c r="C14" s="1">
        <f>3956.74</f>
        <v>3956.74</v>
      </c>
      <c r="D14" s="1">
        <v>1741.68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34">
        <f t="shared" si="0"/>
        <v>5698.42</v>
      </c>
      <c r="P14" s="45"/>
    </row>
    <row r="15" spans="1:16" ht="23.25" customHeight="1">
      <c r="A15" s="30">
        <v>4</v>
      </c>
      <c r="B15" s="1">
        <v>0</v>
      </c>
      <c r="C15" s="1">
        <v>20000</v>
      </c>
      <c r="D15" s="1">
        <v>9477</v>
      </c>
      <c r="E15" s="1">
        <v>0</v>
      </c>
      <c r="F15" s="1">
        <v>0</v>
      </c>
      <c r="G15" s="1">
        <v>1000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34">
        <f t="shared" si="0"/>
        <v>30477</v>
      </c>
    </row>
    <row r="16" spans="1:16" ht="26.25" customHeight="1" thickBot="1">
      <c r="A16" s="31" t="s">
        <v>4</v>
      </c>
      <c r="B16" s="9">
        <f>SUM(B12:B15)</f>
        <v>290737.40000000002</v>
      </c>
      <c r="C16" s="9">
        <f>SUM(C12:C15)</f>
        <v>512449.19000000006</v>
      </c>
      <c r="D16" s="9">
        <f>SUM(D12:D15)</f>
        <v>150055.38999999998</v>
      </c>
      <c r="E16" s="9">
        <v>0</v>
      </c>
      <c r="F16" s="9">
        <f>SUM(F12:F15)</f>
        <v>20000</v>
      </c>
      <c r="G16" s="9">
        <f>SUM(G12:G15)</f>
        <v>1000</v>
      </c>
      <c r="H16" s="9">
        <v>0</v>
      </c>
      <c r="I16" s="9">
        <f>SUM(I12:I15)</f>
        <v>2565923.6599999997</v>
      </c>
      <c r="J16" s="9">
        <v>0</v>
      </c>
      <c r="K16" s="9">
        <f>SUM(K12:K15)</f>
        <v>2000</v>
      </c>
      <c r="L16" s="9">
        <f>SUM(L12:L15)</f>
        <v>23022.02</v>
      </c>
      <c r="M16" s="9">
        <f>SUM(M12:M15)</f>
        <v>4461.82</v>
      </c>
      <c r="N16" s="37">
        <f t="shared" si="0"/>
        <v>3569649.4799999995</v>
      </c>
    </row>
    <row r="17" spans="1:14" ht="24" customHeight="1" thickBot="1">
      <c r="A17" s="39" t="s">
        <v>6</v>
      </c>
      <c r="B17" s="40">
        <f t="shared" ref="B17:J17" si="1">B11-B16</f>
        <v>-10637.920000000042</v>
      </c>
      <c r="C17" s="40">
        <f t="shared" si="1"/>
        <v>-258949.19000000006</v>
      </c>
      <c r="D17" s="40">
        <f t="shared" si="1"/>
        <v>240313.75000000003</v>
      </c>
      <c r="E17" s="40">
        <f t="shared" si="1"/>
        <v>1067.3</v>
      </c>
      <c r="F17" s="40">
        <f t="shared" si="1"/>
        <v>-4000</v>
      </c>
      <c r="G17" s="40">
        <f t="shared" si="1"/>
        <v>1246.4899999999998</v>
      </c>
      <c r="H17" s="40">
        <f t="shared" si="1"/>
        <v>44.31</v>
      </c>
      <c r="I17" s="40">
        <f t="shared" si="1"/>
        <v>11859.740000000224</v>
      </c>
      <c r="J17" s="40">
        <f t="shared" si="1"/>
        <v>59.49</v>
      </c>
      <c r="K17" s="40">
        <v>0</v>
      </c>
      <c r="L17" s="40">
        <f>L11-L16</f>
        <v>5477.98</v>
      </c>
      <c r="M17" s="40">
        <f>M11-M16</f>
        <v>-4461.82</v>
      </c>
      <c r="N17" s="41">
        <f t="shared" si="0"/>
        <v>-17979.869999999846</v>
      </c>
    </row>
    <row r="18" spans="1:14" ht="31.5" customHeight="1" thickBot="1">
      <c r="A18" s="63" t="s">
        <v>17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42">
        <v>-242029.07</v>
      </c>
    </row>
    <row r="19" spans="1:14" ht="18.75" thickBot="1">
      <c r="A19" s="49" t="s">
        <v>18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43">
        <f>N17+N18</f>
        <v>-260008.93999999986</v>
      </c>
    </row>
    <row r="20" spans="1:14" ht="18">
      <c r="A20" s="19"/>
      <c r="B20" s="10"/>
      <c r="C20" s="10"/>
      <c r="D20" s="10"/>
      <c r="E20" s="10"/>
      <c r="F20" s="10"/>
      <c r="G20" s="10"/>
      <c r="H20" s="10"/>
      <c r="I20" s="10"/>
      <c r="J20" s="3"/>
      <c r="K20" s="38"/>
      <c r="L20" s="38"/>
      <c r="M20" s="3"/>
      <c r="N20" s="20"/>
    </row>
    <row r="21" spans="1:14" ht="18">
      <c r="A21" s="21" t="s">
        <v>7</v>
      </c>
      <c r="B21" s="14"/>
      <c r="C21" s="14"/>
      <c r="D21" s="22"/>
      <c r="E21" s="11"/>
      <c r="F21" s="11"/>
      <c r="G21" s="11"/>
      <c r="H21" s="11"/>
      <c r="I21" s="11"/>
      <c r="J21" s="4"/>
      <c r="K21" s="4"/>
      <c r="L21" s="4"/>
      <c r="M21" s="4"/>
      <c r="N21" s="4"/>
    </row>
    <row r="22" spans="1:14" ht="18">
      <c r="A22" s="23"/>
      <c r="B22" s="14"/>
      <c r="C22" s="14"/>
      <c r="D22" s="24"/>
      <c r="E22" s="12" t="s">
        <v>1</v>
      </c>
      <c r="F22" s="12"/>
      <c r="G22" s="12"/>
      <c r="H22" s="12"/>
      <c r="I22" s="12"/>
      <c r="J22" s="5"/>
      <c r="K22" s="5"/>
      <c r="L22" s="5"/>
      <c r="M22" s="5"/>
      <c r="N22" s="5"/>
    </row>
    <row r="23" spans="1:14" ht="18.75">
      <c r="A23" s="25" t="s">
        <v>9</v>
      </c>
      <c r="B23" s="13"/>
      <c r="C23" s="13"/>
      <c r="D23" s="13"/>
      <c r="E23" s="13"/>
      <c r="F23" s="13"/>
      <c r="G23" s="13"/>
      <c r="H23" s="13"/>
      <c r="I23" s="13"/>
      <c r="J23" s="6"/>
      <c r="K23" s="6"/>
      <c r="L23" s="6"/>
      <c r="M23" s="6"/>
      <c r="N23" s="26"/>
    </row>
    <row r="24" spans="1:14" ht="18">
      <c r="A24" s="14"/>
      <c r="B24" s="14"/>
      <c r="C24" s="14"/>
      <c r="D24" s="14"/>
      <c r="E24" s="14"/>
      <c r="F24" s="14"/>
      <c r="G24" s="14"/>
      <c r="H24" s="14"/>
      <c r="I24" s="14"/>
      <c r="J24" s="7"/>
      <c r="K24" s="7"/>
      <c r="L24" s="7"/>
      <c r="M24" s="7"/>
      <c r="N24" s="7"/>
    </row>
    <row r="25" spans="1:14" ht="18.75">
      <c r="A25" s="15"/>
      <c r="B25" s="15"/>
      <c r="C25" s="15"/>
      <c r="D25" s="15"/>
      <c r="E25" s="15"/>
      <c r="F25" s="15"/>
      <c r="G25" s="15"/>
      <c r="H25" s="15"/>
      <c r="I25" s="15"/>
    </row>
  </sheetData>
  <mergeCells count="17">
    <mergeCell ref="G9:G10"/>
    <mergeCell ref="F9:F10"/>
    <mergeCell ref="L9:L10"/>
    <mergeCell ref="A19:M19"/>
    <mergeCell ref="A3:C3"/>
    <mergeCell ref="B8:N8"/>
    <mergeCell ref="A6:N6"/>
    <mergeCell ref="B9:B10"/>
    <mergeCell ref="D9:D10"/>
    <mergeCell ref="E9:E10"/>
    <mergeCell ref="N9:N10"/>
    <mergeCell ref="C9:C10"/>
    <mergeCell ref="J9:J10"/>
    <mergeCell ref="M9:M10"/>
    <mergeCell ref="A18:M18"/>
    <mergeCell ref="I9:I10"/>
    <mergeCell ref="H9:H10"/>
  </mergeCells>
  <pageMargins left="0.7" right="0.7" top="0.75" bottom="0.75" header="0.3" footer="0.3"/>
  <pageSetup paperSize="9" scale="6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Utvrđivanje rezultata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</dc:creator>
  <cp:lastModifiedBy>comp</cp:lastModifiedBy>
  <cp:lastPrinted>2019-04-02T12:21:22Z</cp:lastPrinted>
  <dcterms:created xsi:type="dcterms:W3CDTF">2013-09-12T11:30:46Z</dcterms:created>
  <dcterms:modified xsi:type="dcterms:W3CDTF">2020-05-11T09:47:37Z</dcterms:modified>
</cp:coreProperties>
</file>