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Četvrto tromjesječje 2020. god." sheetId="1" r:id="rId1"/>
  </sheets>
  <calcPr calcId="125725"/>
</workbook>
</file>

<file path=xl/calcChain.xml><?xml version="1.0" encoding="utf-8"?>
<calcChain xmlns="http://schemas.openxmlformats.org/spreadsheetml/2006/main">
  <c r="N88" i="1"/>
  <c r="N39"/>
  <c r="C107"/>
  <c r="C101"/>
  <c r="L17"/>
  <c r="C95"/>
  <c r="C89"/>
  <c r="C83"/>
  <c r="C77"/>
  <c r="C71"/>
  <c r="C65"/>
  <c r="C59"/>
  <c r="C53"/>
  <c r="C46"/>
  <c r="C34"/>
  <c r="C26"/>
  <c r="C25"/>
  <c r="I41"/>
  <c r="C45" s="1"/>
  <c r="I12"/>
  <c r="C24" s="1"/>
  <c r="H39"/>
  <c r="C43" s="1"/>
  <c r="H40"/>
  <c r="H15"/>
  <c r="C27" s="1"/>
  <c r="F40"/>
  <c r="C44" s="1"/>
  <c r="C47" l="1"/>
  <c r="C28"/>
</calcChain>
</file>

<file path=xl/sharedStrings.xml><?xml version="1.0" encoding="utf-8"?>
<sst xmlns="http://schemas.openxmlformats.org/spreadsheetml/2006/main" count="253" uniqueCount="74">
  <si>
    <t>GLAZBENA ŠKOLA JOSIPA RUNJANINA</t>
  </si>
  <si>
    <t>ISTARSKA 3, VINKOVCI</t>
  </si>
  <si>
    <t>OIB: 68922654649</t>
  </si>
  <si>
    <t>DRŽAVNI PRORAČUN (63612)</t>
  </si>
  <si>
    <t>Plaća</t>
  </si>
  <si>
    <t>Mjesec</t>
  </si>
  <si>
    <t xml:space="preserve">siječanj 2020. </t>
  </si>
  <si>
    <t>veljača 2020.</t>
  </si>
  <si>
    <t xml:space="preserve">ožujak 2020. </t>
  </si>
  <si>
    <t>Redovni zaposlenici</t>
  </si>
  <si>
    <t>Vanjski suradnici</t>
  </si>
  <si>
    <t>Doprinos invalida</t>
  </si>
  <si>
    <t>Regres</t>
  </si>
  <si>
    <t>Naknada za bolovanje preko 90 dana</t>
  </si>
  <si>
    <t>Jubilarna nagrada i nagrada za smrtni slučaj</t>
  </si>
  <si>
    <t>Potpore-novorođeno dijete</t>
  </si>
  <si>
    <t>Dar za Svetog Nikolu</t>
  </si>
  <si>
    <t>Božićnica</t>
  </si>
  <si>
    <t>Regres+otpremnina+jubilarna+novorođeno dijete+dar djeci+mentorstvo+smrtni slučaj</t>
  </si>
  <si>
    <t>UKUPNO</t>
  </si>
  <si>
    <t>VSŽ NENADLEŽNI PRORAČUN (636131)</t>
  </si>
  <si>
    <t>Prijevoz</t>
  </si>
  <si>
    <t xml:space="preserve">PRIHODI IZ NADLEŽNOG PRORAČUNA (GRAD VINKOVCI) </t>
  </si>
  <si>
    <t>Režije, kupnja glazbenih instrumenata</t>
  </si>
  <si>
    <t>671111-decentralizirani</t>
  </si>
  <si>
    <t>671112-Grad</t>
  </si>
  <si>
    <t>671115-prijevoz</t>
  </si>
  <si>
    <t>67121-nefinancijska imovina</t>
  </si>
  <si>
    <t>Nagrade</t>
  </si>
  <si>
    <t>OSTALI PRIHODI (68311)</t>
  </si>
  <si>
    <t>ENC uređaj</t>
  </si>
  <si>
    <t>Dodatni prihod</t>
  </si>
  <si>
    <t>SUFINANCIRANJE CIJENE USLUGE I PARTICIPACIJE (65264)</t>
  </si>
  <si>
    <t>Cijena usluge i participacije</t>
  </si>
  <si>
    <t>Školarina učenika</t>
  </si>
  <si>
    <t>PRIHODI OD PRUŽENIH USLUGA (66151)</t>
  </si>
  <si>
    <t>Prihod od najma instrumenata i automata</t>
  </si>
  <si>
    <t xml:space="preserve">Prihod od najma instrumenata </t>
  </si>
  <si>
    <t>DONACIJE OD TRGOVAČKIH DRUŠTAVA (66313)</t>
  </si>
  <si>
    <t>Trgovačka društva</t>
  </si>
  <si>
    <t>Donacije od poduzeća Vinkoprom, RIS</t>
  </si>
  <si>
    <t>TEKUĆE POMOĆI PROR.KORISNICIMA (JLP) KOJI IM NIJE NADLEŽAN (63613)</t>
  </si>
  <si>
    <t>Općine</t>
  </si>
  <si>
    <t>Pomoći</t>
  </si>
  <si>
    <t>TEKUĆE POMOĆI IZ EU SREDSTAVA (63814)</t>
  </si>
  <si>
    <t>Pripravništvo (pedagog)</t>
  </si>
  <si>
    <t>_______________________</t>
  </si>
  <si>
    <t xml:space="preserve">       (Dinka Peti, mag.mus.) </t>
  </si>
  <si>
    <t>travanj 2020.</t>
  </si>
  <si>
    <t>svibanj 2020.</t>
  </si>
  <si>
    <t>lipanj 2020.</t>
  </si>
  <si>
    <t xml:space="preserve">M.P. </t>
  </si>
  <si>
    <t>Otpremnina</t>
  </si>
  <si>
    <t>srpanj 2020.</t>
  </si>
  <si>
    <t>kolovoz 2020.</t>
  </si>
  <si>
    <t>rujan 2020.</t>
  </si>
  <si>
    <t xml:space="preserve">razlika 11,2 zbog 0,400 na 0,403 (po obavijesti mzo, a nakon </t>
  </si>
  <si>
    <t xml:space="preserve">    polugodišnjeg izvješća</t>
  </si>
  <si>
    <t>PRIHOD OD PRODAJE GLAZBENIH INSTRUMENATA (72262)</t>
  </si>
  <si>
    <t>Tambura (čelo) OS 000317</t>
  </si>
  <si>
    <t>VINKOVCI, 01.01.2020. - 31.12.2020.</t>
  </si>
  <si>
    <t>Plaća 1/2020-12/2020</t>
  </si>
  <si>
    <t>Vanjski suradnici 1/2020-12/2020</t>
  </si>
  <si>
    <t>Doprinos invalida 1/2020-12/2020</t>
  </si>
  <si>
    <t>listopad 2020.</t>
  </si>
  <si>
    <t>studeni 2020.</t>
  </si>
  <si>
    <t>prosinac 2020.</t>
  </si>
  <si>
    <t>PRIHODI PRORAČUNA - ČETVRTI KVARTAL</t>
  </si>
  <si>
    <t>Nagrade za uspjeh</t>
  </si>
  <si>
    <t>Klavir - donacija</t>
  </si>
  <si>
    <t>DRŽAVNI PRORAČUN (63622)</t>
  </si>
  <si>
    <t>Knjige za knjižnicu</t>
  </si>
  <si>
    <t>KAPITALE DONACIJE OD FIZIČKIH OSOBA (66321)</t>
  </si>
  <si>
    <t xml:space="preserve">Ravnateljica: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</si>
</sst>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_k_n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EBAA"/>
        <bgColor indexed="64"/>
      </patternFill>
    </fill>
    <fill>
      <patternFill patternType="solid">
        <fgColor rgb="FFF1A27F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3FCCC"/>
        <bgColor indexed="64"/>
      </patternFill>
    </fill>
    <fill>
      <patternFill patternType="solid">
        <fgColor rgb="FFCBF9A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/>
    <xf numFmtId="0" fontId="1" fillId="0" borderId="2" xfId="0" applyFont="1" applyBorder="1"/>
    <xf numFmtId="0" fontId="1" fillId="0" borderId="13" xfId="0" applyFont="1" applyBorder="1"/>
    <xf numFmtId="165" fontId="1" fillId="0" borderId="15" xfId="0" applyNumberFormat="1" applyFont="1" applyBorder="1" applyAlignment="1">
      <alignment vertical="top"/>
    </xf>
    <xf numFmtId="0" fontId="1" fillId="4" borderId="13" xfId="0" applyFont="1" applyFill="1" applyBorder="1"/>
    <xf numFmtId="165" fontId="1" fillId="4" borderId="15" xfId="0" applyNumberFormat="1" applyFont="1" applyFill="1" applyBorder="1" applyAlignment="1">
      <alignment vertical="top"/>
    </xf>
    <xf numFmtId="0" fontId="1" fillId="4" borderId="17" xfId="0" applyFont="1" applyFill="1" applyBorder="1"/>
    <xf numFmtId="165" fontId="1" fillId="4" borderId="18" xfId="0" applyNumberFormat="1" applyFont="1" applyFill="1" applyBorder="1" applyAlignment="1">
      <alignment vertical="top"/>
    </xf>
    <xf numFmtId="0" fontId="1" fillId="0" borderId="0" xfId="0" applyFont="1" applyBorder="1"/>
    <xf numFmtId="165" fontId="1" fillId="0" borderId="0" xfId="0" applyNumberFormat="1" applyFont="1" applyBorder="1" applyAlignment="1">
      <alignment vertical="top"/>
    </xf>
    <xf numFmtId="0" fontId="1" fillId="0" borderId="1" xfId="0" applyFont="1" applyBorder="1"/>
    <xf numFmtId="0" fontId="1" fillId="0" borderId="11" xfId="0" applyFont="1" applyBorder="1" applyAlignment="1">
      <alignment wrapText="1"/>
    </xf>
    <xf numFmtId="165" fontId="1" fillId="0" borderId="12" xfId="0" applyNumberFormat="1" applyFont="1" applyBorder="1"/>
    <xf numFmtId="0" fontId="1" fillId="0" borderId="6" xfId="0" applyFont="1" applyBorder="1"/>
    <xf numFmtId="0" fontId="1" fillId="0" borderId="15" xfId="0" applyFont="1" applyBorder="1" applyAlignment="1">
      <alignment wrapText="1"/>
    </xf>
    <xf numFmtId="165" fontId="1" fillId="0" borderId="16" xfId="0" applyNumberFormat="1" applyFont="1" applyBorder="1"/>
    <xf numFmtId="4" fontId="1" fillId="0" borderId="0" xfId="0" applyNumberFormat="1" applyFont="1"/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165" fontId="1" fillId="0" borderId="21" xfId="0" applyNumberFormat="1" applyFont="1" applyBorder="1"/>
    <xf numFmtId="0" fontId="1" fillId="0" borderId="22" xfId="0" applyFont="1" applyBorder="1"/>
    <xf numFmtId="0" fontId="5" fillId="2" borderId="8" xfId="0" applyFont="1" applyFill="1" applyBorder="1"/>
    <xf numFmtId="165" fontId="5" fillId="2" borderId="10" xfId="0" applyNumberFormat="1" applyFont="1" applyFill="1" applyBorder="1"/>
    <xf numFmtId="0" fontId="1" fillId="0" borderId="3" xfId="0" applyFont="1" applyBorder="1"/>
    <xf numFmtId="0" fontId="5" fillId="5" borderId="3" xfId="0" applyFont="1" applyFill="1" applyBorder="1"/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14" xfId="0" applyNumberFormat="1" applyFont="1" applyBorder="1"/>
    <xf numFmtId="165" fontId="1" fillId="0" borderId="15" xfId="0" applyNumberFormat="1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7" borderId="3" xfId="0" applyFont="1" applyFill="1" applyBorder="1"/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0" fontId="5" fillId="8" borderId="3" xfId="0" applyFont="1" applyFill="1" applyBorder="1"/>
    <xf numFmtId="0" fontId="6" fillId="0" borderId="0" xfId="0" applyFont="1"/>
    <xf numFmtId="0" fontId="5" fillId="9" borderId="3" xfId="0" applyFont="1" applyFill="1" applyBorder="1"/>
    <xf numFmtId="0" fontId="5" fillId="10" borderId="3" xfId="0" applyFont="1" applyFill="1" applyBorder="1"/>
    <xf numFmtId="164" fontId="5" fillId="3" borderId="2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/>
    <xf numFmtId="0" fontId="5" fillId="11" borderId="3" xfId="0" applyFont="1" applyFill="1" applyBorder="1"/>
    <xf numFmtId="0" fontId="5" fillId="12" borderId="3" xfId="0" applyFont="1" applyFill="1" applyBorder="1"/>
    <xf numFmtId="0" fontId="5" fillId="13" borderId="3" xfId="0" applyFont="1" applyFill="1" applyBorder="1"/>
    <xf numFmtId="0" fontId="5" fillId="3" borderId="29" xfId="0" applyFont="1" applyFill="1" applyBorder="1" applyAlignment="1">
      <alignment horizontal="center"/>
    </xf>
    <xf numFmtId="165" fontId="1" fillId="0" borderId="18" xfId="0" applyNumberFormat="1" applyFont="1" applyBorder="1"/>
    <xf numFmtId="0" fontId="5" fillId="3" borderId="30" xfId="0" applyFont="1" applyFill="1" applyBorder="1" applyAlignment="1">
      <alignment horizontal="center"/>
    </xf>
    <xf numFmtId="165" fontId="1" fillId="0" borderId="19" xfId="0" applyNumberFormat="1" applyFont="1" applyBorder="1"/>
    <xf numFmtId="165" fontId="1" fillId="0" borderId="10" xfId="0" applyNumberFormat="1" applyFont="1" applyBorder="1"/>
    <xf numFmtId="165" fontId="1" fillId="0" borderId="14" xfId="0" applyNumberFormat="1" applyFont="1" applyBorder="1" applyAlignment="1">
      <alignment vertical="top"/>
    </xf>
    <xf numFmtId="165" fontId="1" fillId="4" borderId="14" xfId="0" applyNumberFormat="1" applyFont="1" applyFill="1" applyBorder="1" applyAlignment="1">
      <alignment vertical="top"/>
    </xf>
    <xf numFmtId="165" fontId="1" fillId="4" borderId="7" xfId="0" applyNumberFormat="1" applyFont="1" applyFill="1" applyBorder="1" applyAlignment="1">
      <alignment vertical="top"/>
    </xf>
    <xf numFmtId="165" fontId="1" fillId="0" borderId="7" xfId="0" applyNumberFormat="1" applyFont="1" applyBorder="1"/>
    <xf numFmtId="16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165" fontId="1" fillId="0" borderId="34" xfId="0" applyNumberFormat="1" applyFont="1" applyBorder="1" applyAlignment="1">
      <alignment vertical="top"/>
    </xf>
    <xf numFmtId="165" fontId="1" fillId="0" borderId="32" xfId="0" applyNumberFormat="1" applyFont="1" applyBorder="1" applyAlignment="1">
      <alignment vertical="top"/>
    </xf>
    <xf numFmtId="165" fontId="1" fillId="0" borderId="32" xfId="0" applyNumberFormat="1" applyFont="1" applyBorder="1"/>
    <xf numFmtId="165" fontId="1" fillId="0" borderId="33" xfId="0" applyNumberFormat="1" applyFont="1" applyBorder="1"/>
    <xf numFmtId="165" fontId="1" fillId="0" borderId="36" xfId="0" applyNumberFormat="1" applyFont="1" applyBorder="1" applyAlignment="1">
      <alignment horizontal="center"/>
    </xf>
    <xf numFmtId="165" fontId="1" fillId="0" borderId="37" xfId="0" applyNumberFormat="1" applyFont="1" applyBorder="1"/>
    <xf numFmtId="165" fontId="1" fillId="0" borderId="38" xfId="0" applyNumberFormat="1" applyFont="1" applyBorder="1"/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5" fontId="1" fillId="0" borderId="34" xfId="0" applyNumberFormat="1" applyFont="1" applyBorder="1"/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/>
    <xf numFmtId="165" fontId="1" fillId="0" borderId="30" xfId="0" applyNumberFormat="1" applyFont="1" applyBorder="1"/>
    <xf numFmtId="0" fontId="1" fillId="14" borderId="0" xfId="0" applyFont="1" applyFill="1"/>
    <xf numFmtId="165" fontId="1" fillId="0" borderId="6" xfId="0" applyNumberFormat="1" applyFont="1" applyBorder="1" applyAlignment="1">
      <alignment horizontal="center"/>
    </xf>
    <xf numFmtId="165" fontId="1" fillId="0" borderId="8" xfId="0" applyNumberFormat="1" applyFont="1" applyBorder="1"/>
    <xf numFmtId="164" fontId="5" fillId="3" borderId="32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/>
    <xf numFmtId="0" fontId="5" fillId="3" borderId="27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15" borderId="0" xfId="0" applyFont="1" applyFill="1"/>
    <xf numFmtId="0" fontId="5" fillId="15" borderId="3" xfId="0" applyFont="1" applyFill="1" applyBorder="1"/>
    <xf numFmtId="165" fontId="1" fillId="0" borderId="0" xfId="0" applyNumberFormat="1" applyFont="1"/>
    <xf numFmtId="0" fontId="5" fillId="11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5" fillId="11" borderId="3" xfId="0" applyNumberFormat="1" applyFont="1" applyFill="1" applyBorder="1" applyAlignment="1">
      <alignment horizontal="center"/>
    </xf>
    <xf numFmtId="165" fontId="5" fillId="11" borderId="4" xfId="0" applyNumberFormat="1" applyFont="1" applyFill="1" applyBorder="1" applyAlignment="1">
      <alignment horizontal="center"/>
    </xf>
    <xf numFmtId="165" fontId="5" fillId="11" borderId="5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165" fontId="5" fillId="9" borderId="3" xfId="0" applyNumberFormat="1" applyFont="1" applyFill="1" applyBorder="1" applyAlignment="1">
      <alignment horizontal="center"/>
    </xf>
    <xf numFmtId="165" fontId="5" fillId="9" borderId="23" xfId="0" applyNumberFormat="1" applyFont="1" applyFill="1" applyBorder="1" applyAlignment="1">
      <alignment horizontal="center"/>
    </xf>
    <xf numFmtId="165" fontId="5" fillId="9" borderId="31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165" fontId="5" fillId="10" borderId="22" xfId="0" applyNumberFormat="1" applyFont="1" applyFill="1" applyBorder="1" applyAlignment="1">
      <alignment horizontal="center"/>
    </xf>
    <xf numFmtId="165" fontId="5" fillId="10" borderId="23" xfId="0" applyNumberFormat="1" applyFont="1" applyFill="1" applyBorder="1" applyAlignment="1">
      <alignment horizontal="center"/>
    </xf>
    <xf numFmtId="165" fontId="5" fillId="10" borderId="31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165" fontId="5" fillId="7" borderId="4" xfId="0" applyNumberFormat="1" applyFont="1" applyFill="1" applyBorder="1" applyAlignment="1">
      <alignment horizontal="center"/>
    </xf>
    <xf numFmtId="165" fontId="5" fillId="7" borderId="5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4" fontId="5" fillId="6" borderId="4" xfId="0" applyNumberFormat="1" applyFont="1" applyFill="1" applyBorder="1" applyAlignment="1">
      <alignment horizontal="center"/>
    </xf>
    <xf numFmtId="4" fontId="5" fillId="6" borderId="5" xfId="0" applyNumberFormat="1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165" fontId="5" fillId="8" borderId="4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5" fontId="1" fillId="4" borderId="36" xfId="0" applyNumberFormat="1" applyFont="1" applyFill="1" applyBorder="1" applyAlignment="1">
      <alignment horizontal="center"/>
    </xf>
    <xf numFmtId="165" fontId="1" fillId="4" borderId="37" xfId="0" applyNumberFormat="1" applyFont="1" applyFill="1" applyBorder="1" applyAlignment="1">
      <alignment horizontal="center"/>
    </xf>
    <xf numFmtId="165" fontId="1" fillId="4" borderId="38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5" borderId="22" xfId="0" applyNumberFormat="1" applyFont="1" applyFill="1" applyBorder="1" applyAlignment="1">
      <alignment horizontal="center"/>
    </xf>
    <xf numFmtId="165" fontId="5" fillId="5" borderId="23" xfId="0" applyNumberFormat="1" applyFont="1" applyFill="1" applyBorder="1" applyAlignment="1">
      <alignment horizontal="center"/>
    </xf>
    <xf numFmtId="165" fontId="5" fillId="5" borderId="31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12" borderId="3" xfId="0" applyNumberFormat="1" applyFont="1" applyFill="1" applyBorder="1" applyAlignment="1">
      <alignment horizontal="center"/>
    </xf>
    <xf numFmtId="165" fontId="5" fillId="12" borderId="4" xfId="0" applyNumberFormat="1" applyFont="1" applyFill="1" applyBorder="1" applyAlignment="1">
      <alignment horizontal="center"/>
    </xf>
    <xf numFmtId="165" fontId="5" fillId="12" borderId="5" xfId="0" applyNumberFormat="1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65" fontId="5" fillId="13" borderId="22" xfId="0" applyNumberFormat="1" applyFont="1" applyFill="1" applyBorder="1" applyAlignment="1">
      <alignment horizontal="center"/>
    </xf>
    <xf numFmtId="165" fontId="5" fillId="13" borderId="23" xfId="0" applyNumberFormat="1" applyFont="1" applyFill="1" applyBorder="1" applyAlignment="1">
      <alignment horizontal="center"/>
    </xf>
    <xf numFmtId="165" fontId="5" fillId="13" borderId="3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/>
    </xf>
    <xf numFmtId="165" fontId="5" fillId="15" borderId="3" xfId="0" applyNumberFormat="1" applyFont="1" applyFill="1" applyBorder="1" applyAlignment="1">
      <alignment horizontal="center"/>
    </xf>
    <xf numFmtId="165" fontId="5" fillId="15" borderId="4" xfId="0" applyNumberFormat="1" applyFont="1" applyFill="1" applyBorder="1" applyAlignment="1">
      <alignment horizontal="center"/>
    </xf>
    <xf numFmtId="165" fontId="5" fillId="15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114300</xdr:rowOff>
    </xdr:from>
    <xdr:to>
      <xdr:col>8</xdr:col>
      <xdr:colOff>504825</xdr:colOff>
      <xdr:row>11</xdr:row>
      <xdr:rowOff>28575</xdr:rowOff>
    </xdr:to>
    <xdr:cxnSp macro="">
      <xdr:nvCxnSpPr>
        <xdr:cNvPr id="3" name="Straight Arrow Connector 2"/>
        <xdr:cNvCxnSpPr/>
      </xdr:nvCxnSpPr>
      <xdr:spPr>
        <a:xfrm flipV="1">
          <a:off x="11763375" y="1600200"/>
          <a:ext cx="200025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4"/>
  <sheetViews>
    <sheetView tabSelected="1" topLeftCell="B1" zoomScale="85" zoomScaleNormal="85" workbookViewId="0">
      <selection activeCell="C15" sqref="C15:C18"/>
    </sheetView>
  </sheetViews>
  <sheetFormatPr defaultRowHeight="15"/>
  <cols>
    <col min="1" max="1" width="0" hidden="1" customWidth="1"/>
    <col min="2" max="2" width="38.7109375" customWidth="1"/>
    <col min="3" max="3" width="21.140625" customWidth="1"/>
    <col min="4" max="4" width="20.140625" customWidth="1"/>
    <col min="5" max="5" width="22" customWidth="1"/>
    <col min="6" max="6" width="21.85546875" customWidth="1"/>
    <col min="7" max="7" width="21.7109375" customWidth="1"/>
    <col min="8" max="8" width="26.28515625" customWidth="1"/>
    <col min="9" max="9" width="18.42578125" customWidth="1"/>
    <col min="10" max="10" width="17.5703125" customWidth="1"/>
    <col min="11" max="11" width="20.42578125" customWidth="1"/>
    <col min="12" max="12" width="20.28515625" customWidth="1"/>
    <col min="13" max="13" width="20.85546875" customWidth="1"/>
    <col min="14" max="14" width="20.140625" customWidth="1"/>
  </cols>
  <sheetData>
    <row r="1" spans="1:14" ht="20.25">
      <c r="A1" s="1"/>
      <c r="B1" s="137" t="s">
        <v>0</v>
      </c>
      <c r="C1" s="137"/>
      <c r="D1" s="137"/>
      <c r="E1" s="137"/>
      <c r="F1" s="1"/>
    </row>
    <row r="2" spans="1:14" ht="20.25">
      <c r="A2" s="1"/>
      <c r="B2" s="2" t="s">
        <v>1</v>
      </c>
      <c r="C2" s="3"/>
      <c r="D2" s="3"/>
      <c r="E2" s="3"/>
      <c r="F2" s="1"/>
    </row>
    <row r="3" spans="1:14" ht="20.25">
      <c r="A3" s="1"/>
      <c r="B3" s="138" t="s">
        <v>2</v>
      </c>
      <c r="C3" s="138"/>
      <c r="D3" s="138"/>
      <c r="E3" s="138"/>
      <c r="F3" s="1"/>
    </row>
    <row r="4" spans="1:14" ht="20.25">
      <c r="A4" s="1"/>
      <c r="B4" s="2"/>
      <c r="C4" s="2"/>
      <c r="D4" s="2"/>
      <c r="E4" s="2"/>
      <c r="F4" s="1"/>
    </row>
    <row r="5" spans="1:14" ht="20.25">
      <c r="A5" s="1"/>
      <c r="B5" s="138" t="s">
        <v>60</v>
      </c>
      <c r="C5" s="138"/>
      <c r="D5" s="138"/>
      <c r="E5" s="138"/>
      <c r="F5" s="1"/>
      <c r="I5" s="1" t="s">
        <v>56</v>
      </c>
      <c r="J5" s="1"/>
      <c r="K5" s="1"/>
    </row>
    <row r="6" spans="1:14" ht="15.75">
      <c r="A6" s="1"/>
      <c r="B6" s="1"/>
      <c r="C6" s="1"/>
      <c r="D6" s="1"/>
      <c r="E6" s="1"/>
      <c r="F6" s="1"/>
      <c r="I6" s="1" t="s">
        <v>57</v>
      </c>
      <c r="J6" s="1"/>
      <c r="K6" s="1"/>
    </row>
    <row r="7" spans="1:14" ht="20.25">
      <c r="A7" s="1"/>
      <c r="B7" s="139" t="s">
        <v>67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1:14" ht="15.75">
      <c r="A8" s="1"/>
      <c r="B8" s="4"/>
      <c r="C8" s="4"/>
      <c r="D8" s="4"/>
      <c r="E8" s="4"/>
      <c r="F8" s="1"/>
    </row>
    <row r="9" spans="1:14" s="1" customFormat="1" ht="16.5" thickBot="1">
      <c r="B9" s="140" t="s">
        <v>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s="1" customFormat="1" ht="16.5" thickBot="1">
      <c r="A10" s="5"/>
      <c r="B10" s="110" t="s">
        <v>4</v>
      </c>
      <c r="C10" s="98" t="s">
        <v>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s="1" customFormat="1" ht="16.5" thickBot="1">
      <c r="A11" s="6"/>
      <c r="B11" s="136"/>
      <c r="C11" s="73" t="s">
        <v>6</v>
      </c>
      <c r="D11" s="74" t="s">
        <v>7</v>
      </c>
      <c r="E11" s="74" t="s">
        <v>8</v>
      </c>
      <c r="F11" s="75" t="s">
        <v>48</v>
      </c>
      <c r="G11" s="75" t="s">
        <v>49</v>
      </c>
      <c r="H11" s="75" t="s">
        <v>50</v>
      </c>
      <c r="I11" s="75" t="s">
        <v>53</v>
      </c>
      <c r="J11" s="75" t="s">
        <v>54</v>
      </c>
      <c r="K11" s="75" t="s">
        <v>55</v>
      </c>
      <c r="L11" s="75" t="s">
        <v>64</v>
      </c>
      <c r="M11" s="75" t="s">
        <v>65</v>
      </c>
      <c r="N11" s="76" t="s">
        <v>66</v>
      </c>
    </row>
    <row r="12" spans="1:14" s="1" customFormat="1" ht="15.75">
      <c r="A12" s="7"/>
      <c r="B12" s="7" t="s">
        <v>9</v>
      </c>
      <c r="C12" s="66">
        <v>449579.09</v>
      </c>
      <c r="D12" s="67">
        <v>450363.34</v>
      </c>
      <c r="E12" s="67">
        <v>463765.35</v>
      </c>
      <c r="F12" s="68">
        <v>464856.98</v>
      </c>
      <c r="G12" s="68">
        <v>452327.32</v>
      </c>
      <c r="H12" s="68">
        <v>454733.99</v>
      </c>
      <c r="I12" s="68">
        <f>513374.36+11.2</f>
        <v>513385.56</v>
      </c>
      <c r="J12" s="68">
        <v>334111.53999999998</v>
      </c>
      <c r="K12" s="68">
        <v>332693.52</v>
      </c>
      <c r="L12" s="68">
        <v>473476.33</v>
      </c>
      <c r="M12" s="68">
        <v>486956.23</v>
      </c>
      <c r="N12" s="69">
        <v>501330.39</v>
      </c>
    </row>
    <row r="13" spans="1:14" s="1" customFormat="1" ht="15.75">
      <c r="A13" s="8"/>
      <c r="B13" s="8" t="s">
        <v>10</v>
      </c>
      <c r="C13" s="60">
        <v>4507.25</v>
      </c>
      <c r="D13" s="9">
        <v>6508.17</v>
      </c>
      <c r="E13" s="9">
        <v>9193.33</v>
      </c>
      <c r="F13" s="36">
        <v>8602.15</v>
      </c>
      <c r="G13" s="36">
        <v>8219.51</v>
      </c>
      <c r="H13" s="36">
        <v>8988.06</v>
      </c>
      <c r="I13" s="36">
        <v>4625.9799999999996</v>
      </c>
      <c r="J13" s="36">
        <v>0</v>
      </c>
      <c r="K13" s="36">
        <v>0</v>
      </c>
      <c r="L13" s="36">
        <v>12943.6</v>
      </c>
      <c r="M13" s="36">
        <v>15696.43</v>
      </c>
      <c r="N13" s="21">
        <v>15318.65</v>
      </c>
    </row>
    <row r="14" spans="1:14" s="1" customFormat="1" ht="15.75">
      <c r="A14" s="8"/>
      <c r="B14" s="8" t="s">
        <v>11</v>
      </c>
      <c r="C14" s="60">
        <v>1125</v>
      </c>
      <c r="D14" s="9">
        <v>1218.75</v>
      </c>
      <c r="E14" s="9">
        <v>1218.75</v>
      </c>
      <c r="F14" s="36">
        <v>0</v>
      </c>
      <c r="G14" s="36">
        <v>0</v>
      </c>
      <c r="H14" s="36">
        <v>2437.5</v>
      </c>
      <c r="I14" s="36">
        <v>812.5</v>
      </c>
      <c r="J14" s="36">
        <v>812.5</v>
      </c>
      <c r="K14" s="36">
        <v>8763.27</v>
      </c>
      <c r="L14" s="36">
        <v>1625</v>
      </c>
      <c r="M14" s="36">
        <v>1625</v>
      </c>
      <c r="N14" s="21">
        <v>1625</v>
      </c>
    </row>
    <row r="15" spans="1:14" s="1" customFormat="1" ht="15.75">
      <c r="A15" s="10"/>
      <c r="B15" s="10" t="s">
        <v>12</v>
      </c>
      <c r="C15" s="61">
        <v>23750</v>
      </c>
      <c r="D15" s="11">
        <v>0</v>
      </c>
      <c r="E15" s="11">
        <v>0</v>
      </c>
      <c r="F15" s="36">
        <v>0</v>
      </c>
      <c r="G15" s="36">
        <v>0</v>
      </c>
      <c r="H15" s="36">
        <f>42000+1500</f>
        <v>43500</v>
      </c>
      <c r="I15" s="36">
        <v>0</v>
      </c>
      <c r="J15" s="36">
        <v>0</v>
      </c>
      <c r="K15" s="36">
        <v>3000</v>
      </c>
      <c r="L15" s="36">
        <v>0</v>
      </c>
      <c r="M15" s="36">
        <v>0</v>
      </c>
      <c r="N15" s="21">
        <v>0</v>
      </c>
    </row>
    <row r="16" spans="1:14" s="1" customFormat="1" ht="15.75">
      <c r="A16" s="10"/>
      <c r="B16" s="10" t="s">
        <v>52</v>
      </c>
      <c r="C16" s="61">
        <v>0</v>
      </c>
      <c r="D16" s="11">
        <v>0</v>
      </c>
      <c r="E16" s="11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15232.45</v>
      </c>
      <c r="M16" s="36">
        <v>0</v>
      </c>
      <c r="N16" s="21">
        <v>0</v>
      </c>
    </row>
    <row r="17" spans="1:14" s="1" customFormat="1" ht="15.75">
      <c r="A17" s="10"/>
      <c r="B17" s="10" t="s">
        <v>13</v>
      </c>
      <c r="C17" s="61">
        <v>3398.7</v>
      </c>
      <c r="D17" s="11">
        <v>0</v>
      </c>
      <c r="E17" s="11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f>3398.7+2998.61</f>
        <v>6397.3099999999995</v>
      </c>
      <c r="M17" s="36">
        <v>2978.65</v>
      </c>
      <c r="N17" s="21">
        <v>0</v>
      </c>
    </row>
    <row r="18" spans="1:14" s="1" customFormat="1" ht="15.75">
      <c r="A18" s="10"/>
      <c r="B18" s="10" t="s">
        <v>14</v>
      </c>
      <c r="C18" s="61">
        <v>4150.47</v>
      </c>
      <c r="D18" s="11">
        <v>3651.4</v>
      </c>
      <c r="E18" s="11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1">
        <v>0</v>
      </c>
    </row>
    <row r="19" spans="1:14" s="1" customFormat="1" ht="15.75">
      <c r="A19" s="10"/>
      <c r="B19" s="10" t="s">
        <v>15</v>
      </c>
      <c r="C19" s="61">
        <v>0</v>
      </c>
      <c r="D19" s="11">
        <v>0</v>
      </c>
      <c r="E19" s="11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1663</v>
      </c>
      <c r="M19" s="36">
        <v>0</v>
      </c>
      <c r="N19" s="21">
        <v>0</v>
      </c>
    </row>
    <row r="20" spans="1:14" s="1" customFormat="1" ht="15.75">
      <c r="A20" s="10"/>
      <c r="B20" s="10" t="s">
        <v>16</v>
      </c>
      <c r="C20" s="61">
        <v>0</v>
      </c>
      <c r="D20" s="11">
        <v>0</v>
      </c>
      <c r="E20" s="11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21">
        <v>13200</v>
      </c>
    </row>
    <row r="21" spans="1:14" s="1" customFormat="1" ht="15.75">
      <c r="A21" s="10"/>
      <c r="B21" s="10" t="s">
        <v>68</v>
      </c>
      <c r="C21" s="61">
        <v>0</v>
      </c>
      <c r="D21" s="11">
        <v>0</v>
      </c>
      <c r="E21" s="11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10000.01</v>
      </c>
      <c r="M21" s="36">
        <v>0</v>
      </c>
      <c r="N21" s="21">
        <v>0</v>
      </c>
    </row>
    <row r="22" spans="1:14" s="1" customFormat="1" ht="16.5" thickBot="1">
      <c r="A22" s="12"/>
      <c r="B22" s="12" t="s">
        <v>17</v>
      </c>
      <c r="C22" s="62">
        <v>0</v>
      </c>
      <c r="D22" s="13">
        <v>0</v>
      </c>
      <c r="E22" s="13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8">
        <v>76500</v>
      </c>
    </row>
    <row r="23" spans="1:14" s="1" customFormat="1" ht="16.5" thickBot="1">
      <c r="B23" s="14"/>
      <c r="C23" s="15"/>
      <c r="D23" s="15"/>
      <c r="E23" s="15"/>
    </row>
    <row r="24" spans="1:14" s="1" customFormat="1" ht="15.75">
      <c r="A24" s="16"/>
      <c r="B24" s="17" t="s">
        <v>61</v>
      </c>
      <c r="C24" s="18">
        <f>C12+D12+E12+F12+G12+H12+I12+J12+K12+L12+M12+N12</f>
        <v>5377579.6399999997</v>
      </c>
    </row>
    <row r="25" spans="1:14" s="1" customFormat="1" ht="15.75">
      <c r="A25" s="19"/>
      <c r="B25" s="20" t="s">
        <v>62</v>
      </c>
      <c r="C25" s="21">
        <f>C13+D13+E13+F13+G13+H13+I13+J13+K13+L13+M13+N13</f>
        <v>94603.12999999999</v>
      </c>
      <c r="E25" s="22"/>
    </row>
    <row r="26" spans="1:14" s="1" customFormat="1" ht="15.75">
      <c r="A26" s="19"/>
      <c r="B26" s="23" t="s">
        <v>63</v>
      </c>
      <c r="C26" s="21">
        <f>C14+D14+E14+F14+G14+H14+I14+J14+K14+L14+M14+N14</f>
        <v>21263.27</v>
      </c>
    </row>
    <row r="27" spans="1:14" s="1" customFormat="1" ht="48" thickBot="1">
      <c r="A27" s="19"/>
      <c r="B27" s="24" t="s">
        <v>18</v>
      </c>
      <c r="C27" s="25">
        <f>C15+C16+C17+C18+C19+C20+C21+C22+D15+D16+D17+D18+D19+D20+D21+D22+E15+E16+E17+E18+E19+E20+E21+E22+F15+F16+F17+F18+F19+F20+F21+F22+G15+G16+G17+G18+G19+G20+G21+G22+H15+H16+H17+H18+H19+H20+H21+H22+I15+I16+I17+I18+I19+I20+I21+I22+J15+J16+J17+J18+J19+J20+J21+J22+K15+K16+K17+K18+K20+K19+K21+K22+L15+L16+L17+L18+L19+L20+L21+L22+M15+M16+M17+M18+M19+M20+M21+M22+N15+N16+N17+N18+N19+N20+N21+N22</f>
        <v>207421.99</v>
      </c>
      <c r="E27" s="90"/>
      <c r="G27" s="22"/>
      <c r="I27" s="90"/>
      <c r="J27" s="90"/>
    </row>
    <row r="28" spans="1:14" s="1" customFormat="1" ht="16.5" thickBot="1">
      <c r="A28" s="26"/>
      <c r="B28" s="27" t="s">
        <v>19</v>
      </c>
      <c r="C28" s="28">
        <f>SUM(C24:C27)</f>
        <v>5700868.0299999993</v>
      </c>
    </row>
    <row r="29" spans="1:14" s="1" customFormat="1" ht="15.75"/>
    <row r="30" spans="1:14" s="1" customFormat="1" ht="16.5" thickBot="1">
      <c r="B30" s="131" t="s">
        <v>20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s="1" customFormat="1" ht="16.5" thickBot="1">
      <c r="B31" s="110" t="s">
        <v>21</v>
      </c>
      <c r="C31" s="98" t="s">
        <v>5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4" s="1" customFormat="1" ht="16.5" thickBot="1">
      <c r="B32" s="111"/>
      <c r="C32" s="47" t="s">
        <v>6</v>
      </c>
      <c r="D32" s="48" t="s">
        <v>7</v>
      </c>
      <c r="E32" s="48" t="s">
        <v>8</v>
      </c>
      <c r="F32" s="55" t="s">
        <v>48</v>
      </c>
      <c r="G32" s="55" t="s">
        <v>49</v>
      </c>
      <c r="H32" s="55" t="s">
        <v>50</v>
      </c>
      <c r="I32" s="55" t="s">
        <v>53</v>
      </c>
      <c r="J32" s="55" t="s">
        <v>54</v>
      </c>
      <c r="K32" s="55" t="s">
        <v>55</v>
      </c>
      <c r="L32" s="55" t="s">
        <v>64</v>
      </c>
      <c r="M32" s="55" t="s">
        <v>65</v>
      </c>
      <c r="N32" s="57" t="s">
        <v>66</v>
      </c>
    </row>
    <row r="33" spans="1:14" s="1" customFormat="1" ht="16.5" thickBot="1">
      <c r="B33" s="19" t="s">
        <v>9</v>
      </c>
      <c r="C33" s="50">
        <v>43606.879999999997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9">
        <v>0</v>
      </c>
    </row>
    <row r="34" spans="1:14" s="1" customFormat="1" ht="16.5" thickBot="1">
      <c r="A34" s="29"/>
      <c r="B34" s="30" t="s">
        <v>19</v>
      </c>
      <c r="C34" s="132">
        <f>C33+D33+E33+F33+G33+H33+I33+J33+K33+L33+M33+N33</f>
        <v>43606.879999999997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s="1" customFormat="1" ht="15.75"/>
    <row r="36" spans="1:14" s="1" customFormat="1" ht="16.5" thickBot="1">
      <c r="B36" s="135" t="s">
        <v>22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 s="1" customFormat="1" ht="16.5" thickBot="1">
      <c r="A37" s="7"/>
      <c r="B37" s="108" t="s">
        <v>23</v>
      </c>
      <c r="C37" s="98" t="s">
        <v>5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1:14" s="1" customFormat="1" ht="16.5" thickBot="1">
      <c r="A38" s="32"/>
      <c r="B38" s="109"/>
      <c r="C38" s="73" t="s">
        <v>6</v>
      </c>
      <c r="D38" s="74" t="s">
        <v>7</v>
      </c>
      <c r="E38" s="74" t="s">
        <v>8</v>
      </c>
      <c r="F38" s="75" t="s">
        <v>48</v>
      </c>
      <c r="G38" s="75" t="s">
        <v>49</v>
      </c>
      <c r="H38" s="75" t="s">
        <v>50</v>
      </c>
      <c r="I38" s="75" t="s">
        <v>53</v>
      </c>
      <c r="J38" s="75" t="s">
        <v>54</v>
      </c>
      <c r="K38" s="75" t="s">
        <v>55</v>
      </c>
      <c r="L38" s="75" t="s">
        <v>64</v>
      </c>
      <c r="M38" s="75" t="s">
        <v>65</v>
      </c>
      <c r="N38" s="76" t="s">
        <v>66</v>
      </c>
    </row>
    <row r="39" spans="1:14" s="1" customFormat="1" ht="15.75">
      <c r="A39" s="7"/>
      <c r="B39" s="33" t="s">
        <v>24</v>
      </c>
      <c r="C39" s="77">
        <v>30000</v>
      </c>
      <c r="D39" s="68">
        <v>40000</v>
      </c>
      <c r="E39" s="68">
        <v>50000</v>
      </c>
      <c r="F39" s="68">
        <v>20000</v>
      </c>
      <c r="G39" s="68">
        <v>0</v>
      </c>
      <c r="H39" s="68">
        <f>20000+20000</f>
        <v>40000</v>
      </c>
      <c r="I39" s="68">
        <v>10000</v>
      </c>
      <c r="J39" s="68">
        <v>35000</v>
      </c>
      <c r="K39" s="68">
        <v>35000</v>
      </c>
      <c r="L39" s="68">
        <v>36000</v>
      </c>
      <c r="M39" s="68">
        <v>0</v>
      </c>
      <c r="N39" s="69">
        <f>70000+29934.63</f>
        <v>99934.63</v>
      </c>
    </row>
    <row r="40" spans="1:14" s="1" customFormat="1" ht="18.75" customHeight="1">
      <c r="A40" s="8"/>
      <c r="B40" s="34" t="s">
        <v>25</v>
      </c>
      <c r="C40" s="35">
        <v>24018.43</v>
      </c>
      <c r="D40" s="36">
        <v>0</v>
      </c>
      <c r="E40" s="36">
        <v>26820.25</v>
      </c>
      <c r="F40" s="36">
        <f>21860.14+19752.15</f>
        <v>41612.29</v>
      </c>
      <c r="G40" s="36">
        <v>0</v>
      </c>
      <c r="H40" s="36">
        <f>12115.33+8483.73</f>
        <v>20599.059999999998</v>
      </c>
      <c r="I40" s="36">
        <v>8446.23</v>
      </c>
      <c r="J40" s="36">
        <v>0</v>
      </c>
      <c r="K40" s="36">
        <v>8683.6299999999992</v>
      </c>
      <c r="L40" s="36">
        <v>8649.36</v>
      </c>
      <c r="M40" s="36">
        <v>0</v>
      </c>
      <c r="N40" s="21">
        <v>16068.65</v>
      </c>
    </row>
    <row r="41" spans="1:14" s="1" customFormat="1" ht="15.75">
      <c r="A41" s="8"/>
      <c r="B41" s="34" t="s">
        <v>26</v>
      </c>
      <c r="C41" s="35">
        <v>0</v>
      </c>
      <c r="D41" s="36">
        <v>46012.2</v>
      </c>
      <c r="E41" s="36">
        <v>45796.2</v>
      </c>
      <c r="F41" s="36">
        <v>35723.160000000003</v>
      </c>
      <c r="G41" s="36">
        <v>1670</v>
      </c>
      <c r="H41" s="36">
        <v>1690</v>
      </c>
      <c r="I41" s="36">
        <f>25805.2+1866</f>
        <v>27671.200000000001</v>
      </c>
      <c r="J41" s="36">
        <v>0</v>
      </c>
      <c r="K41" s="36">
        <v>23940.799999999999</v>
      </c>
      <c r="L41" s="36">
        <v>37187.519999999997</v>
      </c>
      <c r="M41" s="36">
        <v>36331.339999999997</v>
      </c>
      <c r="N41" s="21">
        <v>43042.95</v>
      </c>
    </row>
    <row r="42" spans="1:14" s="1" customFormat="1" ht="16.5" thickBot="1">
      <c r="A42" s="8"/>
      <c r="B42" s="34" t="s">
        <v>27</v>
      </c>
      <c r="C42" s="63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8">
        <v>0</v>
      </c>
    </row>
    <row r="43" spans="1:14" s="1" customFormat="1" ht="16.5" thickBot="1">
      <c r="A43" s="8"/>
      <c r="B43" s="34" t="s">
        <v>24</v>
      </c>
      <c r="C43" s="128">
        <f>C39+D39+E39+F39+G39+H39+I39+J39+K39+L39+M39+N39</f>
        <v>395934.63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1:14" s="1" customFormat="1" ht="16.5" thickBot="1">
      <c r="A44" s="8"/>
      <c r="B44" s="34" t="s">
        <v>25</v>
      </c>
      <c r="C44" s="113">
        <f>C40+D40+E40+F40+G40+H40+I40+J40+K40+L40+M40+N40</f>
        <v>154897.9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1:14" s="1" customFormat="1" ht="16.5" thickBot="1">
      <c r="A45" s="32"/>
      <c r="B45" s="31" t="s">
        <v>26</v>
      </c>
      <c r="C45" s="113">
        <f>C41+D41+E41+F41+G41+H41+I41+J41+K41+L41+M41+N41</f>
        <v>299065.37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s="1" customFormat="1" ht="16.5" thickBot="1">
      <c r="A46" s="37"/>
      <c r="B46" s="38" t="s">
        <v>27</v>
      </c>
      <c r="C46" s="113">
        <f>C42+D42+E42+F42+G42+H42+I42+J42+K42+L42+M42+N42</f>
        <v>0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s="1" customFormat="1" ht="16.5" thickBot="1">
      <c r="A47" s="26"/>
      <c r="B47" s="39" t="s">
        <v>19</v>
      </c>
      <c r="C47" s="121">
        <f>SUM(C43:C46)</f>
        <v>849897.9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</row>
    <row r="48" spans="1:14" s="1" customFormat="1" ht="15.75"/>
    <row r="49" spans="1:14" s="1" customFormat="1" ht="16.5" thickBot="1">
      <c r="B49" s="116" t="s">
        <v>20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s="1" customFormat="1" ht="16.5" thickBot="1">
      <c r="A50" s="16"/>
      <c r="B50" s="110" t="s">
        <v>28</v>
      </c>
      <c r="C50" s="92" t="s">
        <v>5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s="1" customFormat="1" ht="16.5" thickBot="1">
      <c r="A51" s="19"/>
      <c r="B51" s="111"/>
      <c r="C51" s="47" t="s">
        <v>6</v>
      </c>
      <c r="D51" s="48" t="s">
        <v>7</v>
      </c>
      <c r="E51" s="48" t="s">
        <v>8</v>
      </c>
      <c r="F51" s="55" t="s">
        <v>48</v>
      </c>
      <c r="G51" s="55" t="s">
        <v>49</v>
      </c>
      <c r="H51" s="55" t="s">
        <v>50</v>
      </c>
      <c r="I51" s="55" t="s">
        <v>53</v>
      </c>
      <c r="J51" s="55" t="s">
        <v>54</v>
      </c>
      <c r="K51" s="55" t="s">
        <v>55</v>
      </c>
      <c r="L51" s="55" t="s">
        <v>64</v>
      </c>
      <c r="M51" s="55" t="s">
        <v>65</v>
      </c>
      <c r="N51" s="57" t="s">
        <v>66</v>
      </c>
    </row>
    <row r="52" spans="1:14" s="1" customFormat="1" ht="16.5" thickBot="1">
      <c r="A52" s="19"/>
      <c r="B52" s="19" t="s">
        <v>9</v>
      </c>
      <c r="C52" s="78">
        <v>0</v>
      </c>
      <c r="D52" s="79">
        <v>0</v>
      </c>
      <c r="E52" s="79">
        <v>0</v>
      </c>
      <c r="F52" s="79">
        <v>0</v>
      </c>
      <c r="G52" s="79">
        <v>6000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80">
        <v>0</v>
      </c>
    </row>
    <row r="53" spans="1:14" s="1" customFormat="1" ht="16.5" thickBot="1">
      <c r="A53" s="26"/>
      <c r="B53" s="40" t="s">
        <v>19</v>
      </c>
      <c r="C53" s="117">
        <f>C52+D52+E52+F52+G52+H52+I52+J52+K52+L52+M52+N52</f>
        <v>6000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14" s="1" customFormat="1" ht="15.75">
      <c r="B54" s="41"/>
      <c r="C54" s="42"/>
      <c r="D54" s="42"/>
      <c r="E54" s="42"/>
    </row>
    <row r="55" spans="1:14" s="1" customFormat="1" ht="16.5" thickBot="1">
      <c r="B55" s="120" t="s">
        <v>29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1:14" s="1" customFormat="1" ht="16.5" thickBot="1">
      <c r="B56" s="108" t="s">
        <v>30</v>
      </c>
      <c r="C56" s="98" t="s">
        <v>5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</row>
    <row r="57" spans="1:14" s="1" customFormat="1" ht="16.5" thickBot="1">
      <c r="B57" s="109"/>
      <c r="C57" s="47" t="s">
        <v>6</v>
      </c>
      <c r="D57" s="48" t="s">
        <v>7</v>
      </c>
      <c r="E57" s="48" t="s">
        <v>8</v>
      </c>
      <c r="F57" s="55" t="s">
        <v>48</v>
      </c>
      <c r="G57" s="55" t="s">
        <v>49</v>
      </c>
      <c r="H57" s="55" t="s">
        <v>50</v>
      </c>
      <c r="I57" s="55" t="s">
        <v>53</v>
      </c>
      <c r="J57" s="55" t="s">
        <v>54</v>
      </c>
      <c r="K57" s="55" t="s">
        <v>55</v>
      </c>
      <c r="L57" s="55" t="s">
        <v>64</v>
      </c>
      <c r="M57" s="55" t="s">
        <v>65</v>
      </c>
      <c r="N57" s="57" t="s">
        <v>66</v>
      </c>
    </row>
    <row r="58" spans="1:14" s="1" customFormat="1" ht="16.5" thickBot="1">
      <c r="B58" s="19" t="s">
        <v>31</v>
      </c>
      <c r="C58" s="78">
        <v>833.37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80">
        <v>0</v>
      </c>
    </row>
    <row r="59" spans="1:14" s="1" customFormat="1" ht="16.5" thickBot="1">
      <c r="B59" s="43" t="s">
        <v>19</v>
      </c>
      <c r="C59" s="124">
        <f>C58+D58+E58+F58+G58+H58+I58+J58+K58+L58+M58+N58</f>
        <v>833.37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6"/>
    </row>
    <row r="60" spans="1:14" s="1" customFormat="1" ht="15.75"/>
    <row r="61" spans="1:14" s="1" customFormat="1" ht="16.5" thickBot="1">
      <c r="B61" s="127" t="s">
        <v>32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s="1" customFormat="1" ht="16.5" thickBot="1">
      <c r="B62" s="110" t="s">
        <v>33</v>
      </c>
      <c r="C62" s="92" t="s">
        <v>5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s="1" customFormat="1" ht="16.5" thickBot="1">
      <c r="B63" s="111"/>
      <c r="C63" s="84" t="s">
        <v>6</v>
      </c>
      <c r="D63" s="64" t="s">
        <v>7</v>
      </c>
      <c r="E63" s="64" t="s">
        <v>8</v>
      </c>
      <c r="F63" s="65" t="s">
        <v>48</v>
      </c>
      <c r="G63" s="65" t="s">
        <v>49</v>
      </c>
      <c r="H63" s="65" t="s">
        <v>50</v>
      </c>
      <c r="I63" s="65" t="s">
        <v>53</v>
      </c>
      <c r="J63" s="65" t="s">
        <v>54</v>
      </c>
      <c r="K63" s="65" t="s">
        <v>55</v>
      </c>
      <c r="L63" s="65" t="s">
        <v>64</v>
      </c>
      <c r="M63" s="65" t="s">
        <v>65</v>
      </c>
      <c r="N63" s="65" t="s">
        <v>66</v>
      </c>
    </row>
    <row r="64" spans="1:14" s="1" customFormat="1" ht="16.5" thickBot="1">
      <c r="B64" s="19" t="s">
        <v>34</v>
      </c>
      <c r="C64" s="82">
        <v>55540</v>
      </c>
      <c r="D64" s="83">
        <v>71550</v>
      </c>
      <c r="E64" s="51">
        <v>48880</v>
      </c>
      <c r="F64" s="51">
        <v>48152</v>
      </c>
      <c r="G64" s="51">
        <v>47158</v>
      </c>
      <c r="H64" s="51">
        <v>71194</v>
      </c>
      <c r="I64" s="51">
        <v>42896</v>
      </c>
      <c r="J64" s="51">
        <v>7566</v>
      </c>
      <c r="K64" s="51">
        <v>35736</v>
      </c>
      <c r="L64" s="51">
        <v>44860</v>
      </c>
      <c r="M64" s="51">
        <v>51614</v>
      </c>
      <c r="N64" s="59">
        <v>61842</v>
      </c>
    </row>
    <row r="65" spans="1:14" s="1" customFormat="1" ht="16.5" thickBot="1">
      <c r="B65" s="45" t="s">
        <v>19</v>
      </c>
      <c r="C65" s="101">
        <f>C64+D64+E64+F64+G64+H64+I64+J64+K64+L64+M64+N64</f>
        <v>586988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3"/>
    </row>
    <row r="66" spans="1:14" s="1" customFormat="1" ht="15.75"/>
    <row r="67" spans="1:14" s="1" customFormat="1" ht="16.5" thickBot="1">
      <c r="B67" s="104" t="s">
        <v>35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s="1" customFormat="1" ht="16.5" thickBot="1">
      <c r="B68" s="108" t="s">
        <v>36</v>
      </c>
      <c r="C68" s="92" t="s">
        <v>5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s="1" customFormat="1" ht="16.5" thickBot="1">
      <c r="B69" s="109"/>
      <c r="C69" s="47" t="s">
        <v>6</v>
      </c>
      <c r="D69" s="48" t="s">
        <v>7</v>
      </c>
      <c r="E69" s="48" t="s">
        <v>8</v>
      </c>
      <c r="F69" s="55" t="s">
        <v>48</v>
      </c>
      <c r="G69" s="55" t="s">
        <v>49</v>
      </c>
      <c r="H69" s="57" t="s">
        <v>50</v>
      </c>
      <c r="I69" s="55" t="s">
        <v>53</v>
      </c>
      <c r="J69" s="55" t="s">
        <v>54</v>
      </c>
      <c r="K69" s="57" t="s">
        <v>55</v>
      </c>
      <c r="L69" s="55" t="s">
        <v>64</v>
      </c>
      <c r="M69" s="55" t="s">
        <v>65</v>
      </c>
      <c r="N69" s="57" t="s">
        <v>66</v>
      </c>
    </row>
    <row r="70" spans="1:14" s="1" customFormat="1" ht="16.5" thickBot="1">
      <c r="B70" s="19" t="s">
        <v>37</v>
      </c>
      <c r="C70" s="50">
        <v>800</v>
      </c>
      <c r="D70" s="51">
        <v>1100</v>
      </c>
      <c r="E70" s="51">
        <v>1000</v>
      </c>
      <c r="F70" s="51">
        <v>1000</v>
      </c>
      <c r="G70" s="51">
        <v>500</v>
      </c>
      <c r="H70" s="51">
        <v>1000</v>
      </c>
      <c r="I70" s="51">
        <v>1000</v>
      </c>
      <c r="J70" s="51">
        <v>200</v>
      </c>
      <c r="K70" s="51">
        <v>2000</v>
      </c>
      <c r="L70" s="51">
        <v>300</v>
      </c>
      <c r="M70" s="51">
        <v>400</v>
      </c>
      <c r="N70" s="59">
        <v>600</v>
      </c>
    </row>
    <row r="71" spans="1:14" s="1" customFormat="1" ht="16.5" thickBot="1">
      <c r="B71" s="46" t="s">
        <v>19</v>
      </c>
      <c r="C71" s="105">
        <f>C70+D70+E70+F70+G70+H70+I70+J70+K70+L70+M70+N70</f>
        <v>9900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7"/>
    </row>
    <row r="72" spans="1:14" s="1" customFormat="1" ht="15.75"/>
    <row r="73" spans="1:14" s="1" customFormat="1" ht="16.5" thickBot="1">
      <c r="B73" s="91" t="s">
        <v>38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s="1" customFormat="1" ht="16.5" thickBot="1">
      <c r="B74" s="108" t="s">
        <v>39</v>
      </c>
      <c r="C74" s="92" t="s">
        <v>5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1:14" s="1" customFormat="1" ht="16.5" thickBot="1">
      <c r="B75" s="109"/>
      <c r="C75" s="47" t="s">
        <v>6</v>
      </c>
      <c r="D75" s="48" t="s">
        <v>7</v>
      </c>
      <c r="E75" s="49" t="s">
        <v>8</v>
      </c>
      <c r="F75" s="55" t="s">
        <v>48</v>
      </c>
      <c r="G75" s="55" t="s">
        <v>49</v>
      </c>
      <c r="H75" s="55" t="s">
        <v>50</v>
      </c>
      <c r="I75" s="55" t="s">
        <v>53</v>
      </c>
      <c r="J75" s="55" t="s">
        <v>54</v>
      </c>
      <c r="K75" s="57" t="s">
        <v>55</v>
      </c>
      <c r="L75" s="55" t="s">
        <v>64</v>
      </c>
      <c r="M75" s="55" t="s">
        <v>65</v>
      </c>
      <c r="N75" s="57" t="s">
        <v>66</v>
      </c>
    </row>
    <row r="76" spans="1:14" s="1" customFormat="1" ht="16.5" thickBot="1">
      <c r="B76" s="19" t="s">
        <v>40</v>
      </c>
      <c r="C76" s="50">
        <v>2000</v>
      </c>
      <c r="D76" s="51">
        <v>1000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9">
        <v>0</v>
      </c>
    </row>
    <row r="77" spans="1:14" s="1" customFormat="1" ht="16.5" thickBot="1">
      <c r="B77" s="52" t="s">
        <v>19</v>
      </c>
      <c r="C77" s="95">
        <f>C76+D76+E76+F76+G76+H76+I76+J76+K76+L76+M76+N76</f>
        <v>3000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</row>
    <row r="78" spans="1:14" s="1" customFormat="1" ht="15.75"/>
    <row r="79" spans="1:14" s="1" customFormat="1" ht="16.5" thickBot="1">
      <c r="A79" s="112" t="s">
        <v>41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85"/>
    </row>
    <row r="80" spans="1:14" s="1" customFormat="1" ht="16.5" thickBot="1">
      <c r="B80" s="86" t="s">
        <v>42</v>
      </c>
      <c r="C80" s="98" t="s">
        <v>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</row>
    <row r="81" spans="1:14" s="1" customFormat="1" ht="16.5" thickBot="1">
      <c r="B81" s="87"/>
      <c r="C81" s="47" t="s">
        <v>6</v>
      </c>
      <c r="D81" s="48" t="s">
        <v>7</v>
      </c>
      <c r="E81" s="48" t="s">
        <v>8</v>
      </c>
      <c r="F81" s="55" t="s">
        <v>48</v>
      </c>
      <c r="G81" s="55" t="s">
        <v>49</v>
      </c>
      <c r="H81" s="55" t="s">
        <v>50</v>
      </c>
      <c r="I81" s="55" t="s">
        <v>53</v>
      </c>
      <c r="J81" s="55" t="s">
        <v>54</v>
      </c>
      <c r="K81" s="55" t="s">
        <v>55</v>
      </c>
      <c r="L81" s="55" t="s">
        <v>64</v>
      </c>
      <c r="M81" s="55" t="s">
        <v>65</v>
      </c>
      <c r="N81" s="57" t="s">
        <v>66</v>
      </c>
    </row>
    <row r="82" spans="1:14" s="1" customFormat="1" ht="16.5" thickBot="1">
      <c r="B82" s="19" t="s">
        <v>43</v>
      </c>
      <c r="C82" s="50">
        <v>2000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9">
        <v>0</v>
      </c>
    </row>
    <row r="83" spans="1:14" s="1" customFormat="1" ht="16.5" thickBot="1">
      <c r="B83" s="53" t="s">
        <v>19</v>
      </c>
      <c r="C83" s="141">
        <f>C82+D82+E82+F82+G82+H82+I82+J82+K82+L82+M82+N82</f>
        <v>2000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3"/>
    </row>
    <row r="84" spans="1:14" s="1" customFormat="1" ht="15.75"/>
    <row r="85" spans="1:14" s="1" customFormat="1" ht="16.5" thickBot="1">
      <c r="B85" s="144" t="s">
        <v>44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s="1" customFormat="1" ht="16.5" thickBot="1">
      <c r="B86" s="108" t="s">
        <v>42</v>
      </c>
      <c r="C86" s="98" t="s">
        <v>5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100"/>
    </row>
    <row r="87" spans="1:14" s="1" customFormat="1" ht="16.5" thickBot="1">
      <c r="B87" s="109"/>
      <c r="C87" s="47" t="s">
        <v>6</v>
      </c>
      <c r="D87" s="48" t="s">
        <v>7</v>
      </c>
      <c r="E87" s="48" t="s">
        <v>8</v>
      </c>
      <c r="F87" s="55" t="s">
        <v>48</v>
      </c>
      <c r="G87" s="55" t="s">
        <v>49</v>
      </c>
      <c r="H87" s="55" t="s">
        <v>50</v>
      </c>
      <c r="I87" s="55" t="s">
        <v>53</v>
      </c>
      <c r="J87" s="55" t="s">
        <v>54</v>
      </c>
      <c r="K87" s="55" t="s">
        <v>55</v>
      </c>
      <c r="L87" s="55" t="s">
        <v>64</v>
      </c>
      <c r="M87" s="55" t="s">
        <v>65</v>
      </c>
      <c r="N87" s="57" t="s">
        <v>66</v>
      </c>
    </row>
    <row r="88" spans="1:14" s="1" customFormat="1" ht="16.5" thickBot="1">
      <c r="B88" s="19" t="s">
        <v>45</v>
      </c>
      <c r="C88" s="50">
        <v>8851.5</v>
      </c>
      <c r="D88" s="51">
        <v>8851.49</v>
      </c>
      <c r="E88" s="51">
        <v>8851.49</v>
      </c>
      <c r="F88" s="51">
        <v>8851.5</v>
      </c>
      <c r="G88" s="51">
        <v>8851.5</v>
      </c>
      <c r="H88" s="51">
        <v>8921.2099999999991</v>
      </c>
      <c r="I88" s="51">
        <v>3354.23</v>
      </c>
      <c r="J88" s="51">
        <v>0</v>
      </c>
      <c r="K88" s="51">
        <v>0</v>
      </c>
      <c r="L88" s="51">
        <v>0</v>
      </c>
      <c r="M88" s="51">
        <v>0</v>
      </c>
      <c r="N88" s="59">
        <f>1570.36+1043.49</f>
        <v>2613.85</v>
      </c>
    </row>
    <row r="89" spans="1:14" s="1" customFormat="1" ht="16.5" thickBot="1">
      <c r="A89" s="81"/>
      <c r="B89" s="54" t="s">
        <v>19</v>
      </c>
      <c r="C89" s="145">
        <f>C88+D88+E88+F88+G88+H88+I88+J88+K88+L88+M88+N88</f>
        <v>59146.77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7"/>
    </row>
    <row r="90" spans="1:14" s="1" customFormat="1" ht="15.75"/>
    <row r="91" spans="1:14" s="1" customFormat="1" ht="16.5" thickBot="1">
      <c r="B91" s="116" t="s">
        <v>58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s="1" customFormat="1" ht="16.5" thickBot="1">
      <c r="B92" s="148" t="s">
        <v>42</v>
      </c>
      <c r="C92" s="98" t="s">
        <v>5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100"/>
    </row>
    <row r="93" spans="1:14" s="1" customFormat="1" ht="16.5" thickBot="1">
      <c r="B93" s="109"/>
      <c r="C93" s="73" t="s">
        <v>6</v>
      </c>
      <c r="D93" s="74" t="s">
        <v>7</v>
      </c>
      <c r="E93" s="74" t="s">
        <v>8</v>
      </c>
      <c r="F93" s="75" t="s">
        <v>48</v>
      </c>
      <c r="G93" s="75" t="s">
        <v>49</v>
      </c>
      <c r="H93" s="75" t="s">
        <v>50</v>
      </c>
      <c r="I93" s="75" t="s">
        <v>53</v>
      </c>
      <c r="J93" s="75" t="s">
        <v>54</v>
      </c>
      <c r="K93" s="75" t="s">
        <v>55</v>
      </c>
      <c r="L93" s="75" t="s">
        <v>64</v>
      </c>
      <c r="M93" s="75" t="s">
        <v>65</v>
      </c>
      <c r="N93" s="76" t="s">
        <v>66</v>
      </c>
    </row>
    <row r="94" spans="1:14" s="1" customFormat="1" ht="16.5" thickBot="1">
      <c r="B94" s="19" t="s">
        <v>59</v>
      </c>
      <c r="C94" s="70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5000</v>
      </c>
      <c r="J94" s="71">
        <v>0</v>
      </c>
      <c r="K94" s="71">
        <v>0</v>
      </c>
      <c r="L94" s="71">
        <v>1200</v>
      </c>
      <c r="M94" s="71">
        <v>0</v>
      </c>
      <c r="N94" s="72">
        <v>0</v>
      </c>
    </row>
    <row r="95" spans="1:14" s="1" customFormat="1" ht="16.5" thickBot="1">
      <c r="B95" s="40" t="s">
        <v>19</v>
      </c>
      <c r="C95" s="117">
        <f>C94+D94+E94+F94+G94+H94+I94+J94+K94+L94+M94+N94</f>
        <v>6200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9"/>
    </row>
    <row r="96" spans="1:14" ht="20.25">
      <c r="A96" s="44"/>
      <c r="B96" s="44"/>
      <c r="C96" s="44"/>
      <c r="D96" s="44"/>
      <c r="E96" s="1"/>
      <c r="F96" s="1"/>
    </row>
    <row r="97" spans="1:14" ht="21" thickBot="1">
      <c r="A97" s="44"/>
      <c r="B97" s="116" t="s">
        <v>72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ht="21" thickBot="1">
      <c r="A98" s="44"/>
      <c r="B98" s="148" t="s">
        <v>42</v>
      </c>
      <c r="C98" s="98" t="s">
        <v>5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0"/>
    </row>
    <row r="99" spans="1:14" ht="21" thickBot="1">
      <c r="A99" s="44"/>
      <c r="B99" s="109"/>
      <c r="C99" s="73" t="s">
        <v>6</v>
      </c>
      <c r="D99" s="74" t="s">
        <v>7</v>
      </c>
      <c r="E99" s="74" t="s">
        <v>8</v>
      </c>
      <c r="F99" s="75" t="s">
        <v>48</v>
      </c>
      <c r="G99" s="75" t="s">
        <v>49</v>
      </c>
      <c r="H99" s="75" t="s">
        <v>50</v>
      </c>
      <c r="I99" s="75" t="s">
        <v>53</v>
      </c>
      <c r="J99" s="75" t="s">
        <v>54</v>
      </c>
      <c r="K99" s="75" t="s">
        <v>55</v>
      </c>
      <c r="L99" s="75" t="s">
        <v>64</v>
      </c>
      <c r="M99" s="75" t="s">
        <v>65</v>
      </c>
      <c r="N99" s="76" t="s">
        <v>66</v>
      </c>
    </row>
    <row r="100" spans="1:14" ht="21" thickBot="1">
      <c r="A100" s="44"/>
      <c r="B100" s="19" t="s">
        <v>69</v>
      </c>
      <c r="C100" s="70">
        <v>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10000</v>
      </c>
      <c r="M100" s="71">
        <v>0</v>
      </c>
      <c r="N100" s="72">
        <v>0</v>
      </c>
    </row>
    <row r="101" spans="1:14" ht="21" thickBot="1">
      <c r="A101" s="44"/>
      <c r="B101" s="40" t="s">
        <v>19</v>
      </c>
      <c r="C101" s="117">
        <f>C100+D100+E100+F100+G100+H100+I100+J100+K100+L100+M100+N100</f>
        <v>10000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9"/>
    </row>
    <row r="102" spans="1:14" ht="20.25">
      <c r="A102" s="44"/>
      <c r="B102" s="44"/>
      <c r="C102" s="44"/>
      <c r="D102" s="44"/>
      <c r="E102" s="1"/>
      <c r="F102" s="1"/>
    </row>
    <row r="103" spans="1:14" ht="21" thickBot="1">
      <c r="A103" s="44"/>
      <c r="B103" s="149" t="s">
        <v>70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1:14" ht="21" thickBot="1">
      <c r="A104" s="44"/>
      <c r="B104" s="148" t="s">
        <v>42</v>
      </c>
      <c r="C104" s="98" t="s">
        <v>5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0"/>
    </row>
    <row r="105" spans="1:14" ht="21" thickBot="1">
      <c r="A105" s="44"/>
      <c r="B105" s="109"/>
      <c r="C105" s="73" t="s">
        <v>6</v>
      </c>
      <c r="D105" s="74" t="s">
        <v>7</v>
      </c>
      <c r="E105" s="74" t="s">
        <v>8</v>
      </c>
      <c r="F105" s="75" t="s">
        <v>48</v>
      </c>
      <c r="G105" s="75" t="s">
        <v>49</v>
      </c>
      <c r="H105" s="75" t="s">
        <v>50</v>
      </c>
      <c r="I105" s="75" t="s">
        <v>53</v>
      </c>
      <c r="J105" s="75" t="s">
        <v>54</v>
      </c>
      <c r="K105" s="75" t="s">
        <v>55</v>
      </c>
      <c r="L105" s="75" t="s">
        <v>64</v>
      </c>
      <c r="M105" s="75" t="s">
        <v>65</v>
      </c>
      <c r="N105" s="76" t="s">
        <v>66</v>
      </c>
    </row>
    <row r="106" spans="1:14" ht="21" thickBot="1">
      <c r="A106" s="44"/>
      <c r="B106" s="19" t="s">
        <v>71</v>
      </c>
      <c r="C106" s="70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2">
        <v>1600</v>
      </c>
    </row>
    <row r="107" spans="1:14" ht="21" thickBot="1">
      <c r="A107" s="88"/>
      <c r="B107" s="89" t="s">
        <v>19</v>
      </c>
      <c r="C107" s="150">
        <f>C106+D106+E106+F106+G106+H106+I106+J106+K106+L106+M106+N106</f>
        <v>1600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2"/>
    </row>
    <row r="108" spans="1:14" ht="20.25">
      <c r="A108" s="44"/>
      <c r="B108" s="44"/>
      <c r="C108" s="44"/>
      <c r="D108" s="44"/>
      <c r="E108" s="1"/>
      <c r="F108" s="1"/>
    </row>
    <row r="109" spans="1:14" ht="20.25">
      <c r="A109" s="44"/>
      <c r="B109" s="44"/>
      <c r="C109" s="44" t="s">
        <v>73</v>
      </c>
      <c r="D109" s="44"/>
      <c r="E109" s="1"/>
      <c r="F109" s="1" t="s">
        <v>51</v>
      </c>
    </row>
    <row r="110" spans="1:14" ht="20.25">
      <c r="A110" s="44"/>
      <c r="B110" s="44"/>
      <c r="C110" s="44"/>
      <c r="D110" s="44"/>
      <c r="E110" s="1"/>
      <c r="F110" s="1"/>
    </row>
    <row r="111" spans="1:14" ht="20.25">
      <c r="A111" s="44"/>
      <c r="B111" s="44"/>
      <c r="C111" s="44"/>
      <c r="D111" s="44"/>
      <c r="E111" s="1"/>
      <c r="F111" s="1"/>
    </row>
    <row r="112" spans="1:14" ht="20.25">
      <c r="A112" s="44"/>
      <c r="B112" s="44"/>
      <c r="C112" s="44" t="s">
        <v>46</v>
      </c>
      <c r="D112" s="44"/>
      <c r="E112" s="1"/>
      <c r="F112" s="1"/>
    </row>
    <row r="113" spans="1:6" ht="20.25">
      <c r="A113" s="44"/>
      <c r="B113" s="44"/>
      <c r="C113" s="44" t="s">
        <v>47</v>
      </c>
      <c r="D113" s="44"/>
      <c r="E113" s="1"/>
      <c r="F113" s="1"/>
    </row>
    <row r="114" spans="1:6" ht="15.75">
      <c r="A114" s="1"/>
      <c r="B114" s="1"/>
      <c r="C114" s="1"/>
      <c r="D114" s="1"/>
      <c r="E114" s="1"/>
      <c r="F114" s="1"/>
    </row>
  </sheetData>
  <mergeCells count="58">
    <mergeCell ref="B103:N103"/>
    <mergeCell ref="B104:B105"/>
    <mergeCell ref="C104:N104"/>
    <mergeCell ref="C107:N107"/>
    <mergeCell ref="B97:N97"/>
    <mergeCell ref="B98:B99"/>
    <mergeCell ref="C98:N98"/>
    <mergeCell ref="C101:N101"/>
    <mergeCell ref="C92:N92"/>
    <mergeCell ref="C95:N95"/>
    <mergeCell ref="C83:N83"/>
    <mergeCell ref="B85:N85"/>
    <mergeCell ref="C86:N86"/>
    <mergeCell ref="C89:N89"/>
    <mergeCell ref="B91:N91"/>
    <mergeCell ref="B92:B93"/>
    <mergeCell ref="B86:B87"/>
    <mergeCell ref="B10:B11"/>
    <mergeCell ref="B1:E1"/>
    <mergeCell ref="B3:E3"/>
    <mergeCell ref="B5:E5"/>
    <mergeCell ref="B7:K7"/>
    <mergeCell ref="B9:N9"/>
    <mergeCell ref="C10:N10"/>
    <mergeCell ref="B31:B32"/>
    <mergeCell ref="B30:N30"/>
    <mergeCell ref="C31:N31"/>
    <mergeCell ref="C34:N34"/>
    <mergeCell ref="B36:N36"/>
    <mergeCell ref="B37:B38"/>
    <mergeCell ref="C37:N37"/>
    <mergeCell ref="C43:N43"/>
    <mergeCell ref="C44:N44"/>
    <mergeCell ref="C45:N45"/>
    <mergeCell ref="B56:B57"/>
    <mergeCell ref="C56:N56"/>
    <mergeCell ref="C59:N59"/>
    <mergeCell ref="B61:N61"/>
    <mergeCell ref="B50:B51"/>
    <mergeCell ref="C46:N46"/>
    <mergeCell ref="B49:N49"/>
    <mergeCell ref="C50:N50"/>
    <mergeCell ref="C53:N53"/>
    <mergeCell ref="B55:N55"/>
    <mergeCell ref="C47:N47"/>
    <mergeCell ref="B73:N73"/>
    <mergeCell ref="C74:N74"/>
    <mergeCell ref="C77:N77"/>
    <mergeCell ref="C80:N80"/>
    <mergeCell ref="C62:N62"/>
    <mergeCell ref="C65:N65"/>
    <mergeCell ref="B67:N67"/>
    <mergeCell ref="C68:N68"/>
    <mergeCell ref="C71:N71"/>
    <mergeCell ref="B68:B69"/>
    <mergeCell ref="B74:B75"/>
    <mergeCell ref="B62:B63"/>
    <mergeCell ref="A79:M79"/>
  </mergeCells>
  <pageMargins left="0.70866141732283472" right="0.70866141732283472" top="0.74803149606299213" bottom="0.74803149606299213" header="0.31496062992125984" footer="0.31496062992125984"/>
  <pageSetup paperSize="8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Četvrto tromjesječje 2020. god.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2021-01-15T13:53:44Z</dcterms:modified>
</cp:coreProperties>
</file>