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Drugo tromjesečje 2021.godine" sheetId="1" r:id="rId1"/>
  </sheets>
  <calcPr calcId="125725"/>
</workbook>
</file>

<file path=xl/calcChain.xml><?xml version="1.0" encoding="utf-8"?>
<calcChain xmlns="http://schemas.openxmlformats.org/spreadsheetml/2006/main">
  <c r="H91" i="1"/>
  <c r="F40"/>
  <c r="F12"/>
  <c r="F67"/>
  <c r="F91"/>
  <c r="C34"/>
  <c r="C92"/>
  <c r="C86"/>
  <c r="C80"/>
  <c r="C74"/>
  <c r="C68"/>
  <c r="C62"/>
  <c r="C56"/>
  <c r="C49"/>
  <c r="C48"/>
  <c r="C47"/>
  <c r="C46"/>
  <c r="C45"/>
  <c r="C27"/>
  <c r="C26"/>
  <c r="C25"/>
  <c r="C24"/>
  <c r="E67"/>
  <c r="E91"/>
  <c r="D91"/>
  <c r="D19"/>
  <c r="C50" l="1"/>
  <c r="C28" l="1"/>
</calcChain>
</file>

<file path=xl/sharedStrings.xml><?xml version="1.0" encoding="utf-8"?>
<sst xmlns="http://schemas.openxmlformats.org/spreadsheetml/2006/main" count="142" uniqueCount="61">
  <si>
    <t>GLAZBENA ŠKOLA JOSIPA RUNJANINA</t>
  </si>
  <si>
    <t>ISTARSKA 3, VINKOVCI</t>
  </si>
  <si>
    <t>OIB: 68922654649</t>
  </si>
  <si>
    <t>Plaća</t>
  </si>
  <si>
    <t>Mjesec</t>
  </si>
  <si>
    <t>Redovni zaposlenici</t>
  </si>
  <si>
    <t>Vanjski suradnici</t>
  </si>
  <si>
    <t>Doprinos invalida</t>
  </si>
  <si>
    <t>Regres</t>
  </si>
  <si>
    <t>UKUPNO</t>
  </si>
  <si>
    <t>DRŽAVNI PRORAČUN (63612)</t>
  </si>
  <si>
    <t>VSŽ NENADLEŽNI PRORAČUN (636131)</t>
  </si>
  <si>
    <t>Prijevoz</t>
  </si>
  <si>
    <t>671112-Grad</t>
  </si>
  <si>
    <t>671111-decentralizirani</t>
  </si>
  <si>
    <t>67121-nefinancijska imovina</t>
  </si>
  <si>
    <t xml:space="preserve">PRIHODI IZ NADLEŽNOG PRORAČUNA (GRAD VINKOVCI) </t>
  </si>
  <si>
    <t>TEKUĆE DONACIJE OD NEPROFITNIH ORGANIZACIJA (66312)</t>
  </si>
  <si>
    <t>Nagrade</t>
  </si>
  <si>
    <t>Potpore-novorođeno dijete</t>
  </si>
  <si>
    <t>OSTALI PRIHODI (68311)</t>
  </si>
  <si>
    <t>Režije, kupnja glazbenih instrumenata</t>
  </si>
  <si>
    <t>Donacije</t>
  </si>
  <si>
    <t>Dar za Svetog Nikolu</t>
  </si>
  <si>
    <t>Nagrade za mentorstvo</t>
  </si>
  <si>
    <t>Božićnica</t>
  </si>
  <si>
    <t>Jubilarna nagrada i nagrada za smrtni slučaj</t>
  </si>
  <si>
    <t>PRIHODI OD POZITIVNIH TEČAJNIH RAZLIKA (64151)</t>
  </si>
  <si>
    <t>Prihod od pozitivnih tečajnih razlika</t>
  </si>
  <si>
    <t>Tečajne razlike</t>
  </si>
  <si>
    <t>SUFINANCIRANJE CIJENE USLUGE I PARTICIPACIJE (65264)</t>
  </si>
  <si>
    <t>Cijena usluge i participacije</t>
  </si>
  <si>
    <t>Školarina učenika</t>
  </si>
  <si>
    <t>PRIHODI OD PRUŽENIH USLUGA (66151)</t>
  </si>
  <si>
    <t>Prihod od najma instrumenata i automata</t>
  </si>
  <si>
    <t xml:space="preserve">Donacija </t>
  </si>
  <si>
    <t>Naknada za bolovanje preko 90 dana</t>
  </si>
  <si>
    <t xml:space="preserve">Prihod od najma instrumenata </t>
  </si>
  <si>
    <t>Regres+otpremnina+jubilarna+novorođeno dijete+dar djeci+mentorstvo+smrtni slučaj</t>
  </si>
  <si>
    <t>671115-prijevoz</t>
  </si>
  <si>
    <t>_______________________</t>
  </si>
  <si>
    <t xml:space="preserve">       (Dinka Peti, mag.mus.) </t>
  </si>
  <si>
    <t xml:space="preserve">M.P. </t>
  </si>
  <si>
    <t>Otpremnina</t>
  </si>
  <si>
    <t xml:space="preserve">siječanj 2021. </t>
  </si>
  <si>
    <t>veljača 2021.</t>
  </si>
  <si>
    <t xml:space="preserve">ožujak 2021. </t>
  </si>
  <si>
    <t xml:space="preserve">Ravnateljica: </t>
  </si>
  <si>
    <t>OVRŠNI POSTUPCI</t>
  </si>
  <si>
    <t>Javni bilježnik, klauzula, predujam fine</t>
  </si>
  <si>
    <t>ZATEZNE KAMATE IZ OBVEZNIH ODNOSA (64143)</t>
  </si>
  <si>
    <t>Zatezne kamate od ovrha</t>
  </si>
  <si>
    <t>671111-ugovor o djelu</t>
  </si>
  <si>
    <t>PRIHODI PRORAČUNA - DRUGI KVARTAL</t>
  </si>
  <si>
    <t>VINKOVCI, 01.01.2021. - 30.06.2021.</t>
  </si>
  <si>
    <t xml:space="preserve">travanj 2021. </t>
  </si>
  <si>
    <t>svibanj 2021.</t>
  </si>
  <si>
    <t xml:space="preserve">lipanj 2021. </t>
  </si>
  <si>
    <t>Plaća 12/2020-5/2021</t>
  </si>
  <si>
    <t>Vanjski suradnici 12/2020-5/2021</t>
  </si>
  <si>
    <t>Doprinos invalida 12/2020-5/2021</t>
  </si>
</sst>
</file>

<file path=xl/styles.xml><?xml version="1.0" encoding="utf-8"?>
<styleSheet xmlns="http://schemas.openxmlformats.org/spreadsheetml/2006/main">
  <numFmts count="2">
    <numFmt numFmtId="164" formatCode="[$-F800]dddd\,\ mmmm\ dd\,\ yyyy"/>
    <numFmt numFmtId="165" formatCode="#,##0.00\ _k_n"/>
  </numFmts>
  <fonts count="8"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6"/>
      <color theme="1"/>
      <name val="Times New Roman"/>
      <family val="1"/>
      <charset val="238"/>
    </font>
    <font>
      <b/>
      <sz val="16"/>
      <name val="Times New Roman"/>
      <family val="1"/>
      <charset val="238"/>
    </font>
    <font>
      <sz val="16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</fonts>
  <fills count="1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4EBAA"/>
        <bgColor indexed="64"/>
      </patternFill>
    </fill>
    <fill>
      <patternFill patternType="solid">
        <fgColor rgb="FFF1A27F"/>
        <bgColor indexed="64"/>
      </patternFill>
    </fill>
    <fill>
      <patternFill patternType="solid">
        <fgColor theme="7" tint="0.39997558519241921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2" fillId="0" borderId="0" xfId="0" applyFont="1"/>
    <xf numFmtId="165" fontId="2" fillId="0" borderId="1" xfId="0" applyNumberFormat="1" applyFont="1" applyBorder="1" applyAlignment="1">
      <alignment vertical="top"/>
    </xf>
    <xf numFmtId="0" fontId="2" fillId="0" borderId="0" xfId="0" applyFont="1" applyBorder="1"/>
    <xf numFmtId="165" fontId="2" fillId="0" borderId="0" xfId="0" applyNumberFormat="1" applyFont="1" applyBorder="1" applyAlignment="1">
      <alignment vertical="top"/>
    </xf>
    <xf numFmtId="0" fontId="2" fillId="0" borderId="3" xfId="0" applyFont="1" applyBorder="1" applyAlignment="1">
      <alignment wrapText="1"/>
    </xf>
    <xf numFmtId="165" fontId="2" fillId="0" borderId="4" xfId="0" applyNumberFormat="1" applyFont="1" applyBorder="1"/>
    <xf numFmtId="0" fontId="2" fillId="0" borderId="1" xfId="0" applyFont="1" applyBorder="1" applyAlignment="1">
      <alignment wrapText="1"/>
    </xf>
    <xf numFmtId="165" fontId="2" fillId="0" borderId="6" xfId="0" applyNumberFormat="1" applyFont="1" applyBorder="1"/>
    <xf numFmtId="0" fontId="2" fillId="0" borderId="1" xfId="0" applyFont="1" applyBorder="1" applyAlignment="1">
      <alignment horizontal="left" wrapText="1"/>
    </xf>
    <xf numFmtId="165" fontId="2" fillId="0" borderId="1" xfId="0" applyNumberFormat="1" applyFont="1" applyBorder="1"/>
    <xf numFmtId="0" fontId="2" fillId="0" borderId="13" xfId="0" applyFont="1" applyBorder="1" applyAlignment="1">
      <alignment wrapText="1"/>
    </xf>
    <xf numFmtId="165" fontId="2" fillId="0" borderId="14" xfId="0" applyNumberFormat="1" applyFont="1" applyBorder="1"/>
    <xf numFmtId="0" fontId="1" fillId="0" borderId="0" xfId="0" applyFont="1" applyBorder="1"/>
    <xf numFmtId="165" fontId="1" fillId="0" borderId="0" xfId="0" applyNumberFormat="1" applyFont="1" applyBorder="1" applyAlignment="1">
      <alignment horizontal="center"/>
    </xf>
    <xf numFmtId="0" fontId="2" fillId="0" borderId="11" xfId="0" applyFont="1" applyBorder="1"/>
    <xf numFmtId="165" fontId="2" fillId="0" borderId="3" xfId="0" applyNumberFormat="1" applyFont="1" applyBorder="1"/>
    <xf numFmtId="0" fontId="2" fillId="0" borderId="22" xfId="0" applyFont="1" applyBorder="1" applyAlignment="1">
      <alignment horizontal="left"/>
    </xf>
    <xf numFmtId="165" fontId="1" fillId="4" borderId="16" xfId="0" applyNumberFormat="1" applyFont="1" applyFill="1" applyBorder="1"/>
    <xf numFmtId="0" fontId="1" fillId="4" borderId="15" xfId="0" applyFont="1" applyFill="1" applyBorder="1"/>
    <xf numFmtId="0" fontId="1" fillId="5" borderId="17" xfId="0" applyFont="1" applyFill="1" applyBorder="1"/>
    <xf numFmtId="0" fontId="1" fillId="7" borderId="17" xfId="0" applyFont="1" applyFill="1" applyBorder="1"/>
    <xf numFmtId="0" fontId="1" fillId="8" borderId="17" xfId="0" applyFont="1" applyFill="1" applyBorder="1"/>
    <xf numFmtId="0" fontId="1" fillId="9" borderId="17" xfId="0" applyFont="1" applyFill="1" applyBorder="1"/>
    <xf numFmtId="0" fontId="1" fillId="0" borderId="0" xfId="0" applyFont="1" applyAlignment="1">
      <alignment horizontal="center"/>
    </xf>
    <xf numFmtId="0" fontId="2" fillId="2" borderId="10" xfId="0" applyFont="1" applyFill="1" applyBorder="1"/>
    <xf numFmtId="0" fontId="2" fillId="2" borderId="11" xfId="0" applyFont="1" applyFill="1" applyBorder="1"/>
    <xf numFmtId="0" fontId="2" fillId="0" borderId="21" xfId="0" applyFont="1" applyBorder="1"/>
    <xf numFmtId="0" fontId="2" fillId="0" borderId="30" xfId="0" applyFont="1" applyBorder="1"/>
    <xf numFmtId="0" fontId="2" fillId="0" borderId="10" xfId="0" applyFont="1" applyBorder="1"/>
    <xf numFmtId="0" fontId="2" fillId="0" borderId="12" xfId="0" applyFont="1" applyBorder="1"/>
    <xf numFmtId="0" fontId="2" fillId="0" borderId="17" xfId="0" applyFont="1" applyBorder="1"/>
    <xf numFmtId="165" fontId="2" fillId="0" borderId="5" xfId="0" applyNumberFormat="1" applyFont="1" applyBorder="1"/>
    <xf numFmtId="0" fontId="3" fillId="0" borderId="0" xfId="0" applyFont="1"/>
    <xf numFmtId="4" fontId="2" fillId="0" borderId="0" xfId="0" applyNumberFormat="1" applyFont="1"/>
    <xf numFmtId="0" fontId="5" fillId="0" borderId="0" xfId="0" applyFont="1"/>
    <xf numFmtId="0" fontId="4" fillId="0" borderId="0" xfId="0" applyFont="1"/>
    <xf numFmtId="0" fontId="2" fillId="3" borderId="30" xfId="0" applyFont="1" applyFill="1" applyBorder="1"/>
    <xf numFmtId="165" fontId="2" fillId="3" borderId="1" xfId="0" applyNumberFormat="1" applyFont="1" applyFill="1" applyBorder="1" applyAlignment="1">
      <alignment vertical="top"/>
    </xf>
    <xf numFmtId="0" fontId="2" fillId="3" borderId="25" xfId="0" applyFont="1" applyFill="1" applyBorder="1"/>
    <xf numFmtId="0" fontId="2" fillId="3" borderId="0" xfId="0" applyFont="1" applyFill="1" applyBorder="1"/>
    <xf numFmtId="165" fontId="2" fillId="3" borderId="8" xfId="0" applyNumberFormat="1" applyFont="1" applyFill="1" applyBorder="1" applyAlignment="1">
      <alignment vertical="top"/>
    </xf>
    <xf numFmtId="0" fontId="2" fillId="0" borderId="22" xfId="0" applyFont="1" applyBorder="1"/>
    <xf numFmtId="0" fontId="2" fillId="0" borderId="25" xfId="0" applyFont="1" applyBorder="1"/>
    <xf numFmtId="0" fontId="2" fillId="0" borderId="21" xfId="0" applyFont="1" applyBorder="1" applyAlignment="1">
      <alignment horizontal="left"/>
    </xf>
    <xf numFmtId="0" fontId="2" fillId="0" borderId="30" xfId="0" applyFont="1" applyBorder="1" applyAlignment="1">
      <alignment horizontal="left"/>
    </xf>
    <xf numFmtId="0" fontId="2" fillId="0" borderId="25" xfId="0" applyFont="1" applyBorder="1" applyAlignment="1">
      <alignment horizontal="left"/>
    </xf>
    <xf numFmtId="0" fontId="1" fillId="6" borderId="12" xfId="0" applyFont="1" applyFill="1" applyBorder="1" applyAlignment="1">
      <alignment horizontal="left"/>
    </xf>
    <xf numFmtId="165" fontId="2" fillId="0" borderId="2" xfId="0" applyNumberFormat="1" applyFont="1" applyBorder="1"/>
    <xf numFmtId="0" fontId="1" fillId="10" borderId="17" xfId="0" applyFont="1" applyFill="1" applyBorder="1"/>
    <xf numFmtId="0" fontId="1" fillId="11" borderId="17" xfId="0" applyFont="1" applyFill="1" applyBorder="1"/>
    <xf numFmtId="0" fontId="1" fillId="12" borderId="17" xfId="0" applyFont="1" applyFill="1" applyBorder="1"/>
    <xf numFmtId="165" fontId="2" fillId="0" borderId="3" xfId="0" applyNumberFormat="1" applyFont="1" applyBorder="1" applyAlignment="1">
      <alignment vertical="top"/>
    </xf>
    <xf numFmtId="0" fontId="7" fillId="0" borderId="0" xfId="0" applyFont="1"/>
    <xf numFmtId="0" fontId="3" fillId="13" borderId="0" xfId="0" applyFont="1" applyFill="1"/>
    <xf numFmtId="0" fontId="1" fillId="13" borderId="17" xfId="0" applyFont="1" applyFill="1" applyBorder="1"/>
    <xf numFmtId="165" fontId="2" fillId="0" borderId="0" xfId="0" applyNumberFormat="1" applyFont="1"/>
    <xf numFmtId="164" fontId="1" fillId="2" borderId="26" xfId="0" applyNumberFormat="1" applyFont="1" applyFill="1" applyBorder="1" applyAlignment="1">
      <alignment horizontal="center" vertical="center"/>
    </xf>
    <xf numFmtId="164" fontId="1" fillId="2" borderId="27" xfId="0" applyNumberFormat="1" applyFont="1" applyFill="1" applyBorder="1" applyAlignment="1">
      <alignment horizontal="center" vertical="center"/>
    </xf>
    <xf numFmtId="164" fontId="1" fillId="2" borderId="28" xfId="0" applyNumberFormat="1" applyFont="1" applyFill="1" applyBorder="1" applyAlignment="1">
      <alignment horizontal="center" vertical="center"/>
    </xf>
    <xf numFmtId="165" fontId="2" fillId="0" borderId="2" xfId="0" applyNumberFormat="1" applyFont="1" applyBorder="1" applyAlignment="1">
      <alignment vertical="top"/>
    </xf>
    <xf numFmtId="165" fontId="2" fillId="0" borderId="5" xfId="0" applyNumberFormat="1" applyFont="1" applyBorder="1" applyAlignment="1">
      <alignment vertical="top"/>
    </xf>
    <xf numFmtId="165" fontId="2" fillId="3" borderId="5" xfId="0" applyNumberFormat="1" applyFont="1" applyFill="1" applyBorder="1" applyAlignment="1">
      <alignment vertical="top"/>
    </xf>
    <xf numFmtId="165" fontId="2" fillId="3" borderId="7" xfId="0" applyNumberFormat="1" applyFont="1" applyFill="1" applyBorder="1" applyAlignment="1">
      <alignment vertical="top"/>
    </xf>
    <xf numFmtId="165" fontId="2" fillId="0" borderId="9" xfId="0" applyNumberFormat="1" applyFont="1" applyBorder="1"/>
    <xf numFmtId="165" fontId="2" fillId="0" borderId="8" xfId="0" applyNumberFormat="1" applyFont="1" applyBorder="1"/>
    <xf numFmtId="165" fontId="2" fillId="0" borderId="15" xfId="0" applyNumberFormat="1" applyFont="1" applyBorder="1" applyAlignment="1">
      <alignment horizontal="center"/>
    </xf>
    <xf numFmtId="165" fontId="2" fillId="0" borderId="20" xfId="0" applyNumberFormat="1" applyFont="1" applyBorder="1"/>
    <xf numFmtId="165" fontId="2" fillId="0" borderId="20" xfId="0" applyNumberFormat="1" applyFont="1" applyBorder="1" applyAlignment="1">
      <alignment horizontal="center"/>
    </xf>
    <xf numFmtId="164" fontId="1" fillId="2" borderId="2" xfId="0" applyNumberFormat="1" applyFont="1" applyFill="1" applyBorder="1" applyAlignment="1">
      <alignment horizontal="center" vertical="center"/>
    </xf>
    <xf numFmtId="164" fontId="1" fillId="2" borderId="3" xfId="0" applyNumberFormat="1" applyFont="1" applyFill="1" applyBorder="1" applyAlignment="1">
      <alignment horizontal="center" vertical="center"/>
    </xf>
    <xf numFmtId="164" fontId="1" fillId="2" borderId="4" xfId="0" applyNumberFormat="1" applyFont="1" applyFill="1" applyBorder="1" applyAlignment="1">
      <alignment horizontal="center" vertical="center"/>
    </xf>
    <xf numFmtId="165" fontId="2" fillId="0" borderId="7" xfId="0" applyNumberFormat="1" applyFont="1" applyBorder="1" applyAlignment="1">
      <alignment horizontal="center"/>
    </xf>
    <xf numFmtId="165" fontId="2" fillId="0" borderId="16" xfId="0" applyNumberFormat="1" applyFont="1" applyBorder="1"/>
    <xf numFmtId="0" fontId="1" fillId="2" borderId="21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/>
    </xf>
    <xf numFmtId="0" fontId="1" fillId="2" borderId="3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5" borderId="29" xfId="0" applyFont="1" applyFill="1" applyBorder="1" applyAlignment="1">
      <alignment horizontal="center"/>
    </xf>
    <xf numFmtId="165" fontId="1" fillId="5" borderId="11" xfId="0" applyNumberFormat="1" applyFont="1" applyFill="1" applyBorder="1" applyAlignment="1">
      <alignment horizontal="center"/>
    </xf>
    <xf numFmtId="165" fontId="1" fillId="5" borderId="0" xfId="0" applyNumberFormat="1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23" xfId="0" applyFont="1" applyFill="1" applyBorder="1" applyAlignment="1">
      <alignment horizontal="center"/>
    </xf>
    <xf numFmtId="0" fontId="1" fillId="2" borderId="24" xfId="0" applyFont="1" applyFill="1" applyBorder="1" applyAlignment="1">
      <alignment horizontal="center"/>
    </xf>
    <xf numFmtId="0" fontId="1" fillId="6" borderId="29" xfId="0" applyFont="1" applyFill="1" applyBorder="1" applyAlignment="1">
      <alignment horizontal="center"/>
    </xf>
    <xf numFmtId="165" fontId="2" fillId="3" borderId="30" xfId="0" applyNumberFormat="1" applyFont="1" applyFill="1" applyBorder="1" applyAlignment="1">
      <alignment horizontal="center"/>
    </xf>
    <xf numFmtId="165" fontId="2" fillId="3" borderId="32" xfId="0" applyNumberFormat="1" applyFont="1" applyFill="1" applyBorder="1" applyAlignment="1">
      <alignment horizontal="center"/>
    </xf>
    <xf numFmtId="165" fontId="2" fillId="3" borderId="33" xfId="0" applyNumberFormat="1" applyFont="1" applyFill="1" applyBorder="1" applyAlignment="1">
      <alignment horizontal="center"/>
    </xf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1" fillId="12" borderId="29" xfId="0" applyFont="1" applyFill="1" applyBorder="1" applyAlignment="1">
      <alignment horizontal="center"/>
    </xf>
    <xf numFmtId="0" fontId="1" fillId="7" borderId="29" xfId="0" applyFont="1" applyFill="1" applyBorder="1" applyAlignment="1">
      <alignment horizontal="center"/>
    </xf>
    <xf numFmtId="165" fontId="1" fillId="7" borderId="17" xfId="0" applyNumberFormat="1" applyFont="1" applyFill="1" applyBorder="1" applyAlignment="1">
      <alignment horizontal="center"/>
    </xf>
    <xf numFmtId="165" fontId="1" fillId="7" borderId="18" xfId="0" applyNumberFormat="1" applyFont="1" applyFill="1" applyBorder="1" applyAlignment="1">
      <alignment horizontal="center"/>
    </xf>
    <xf numFmtId="165" fontId="1" fillId="7" borderId="19" xfId="0" applyNumberFormat="1" applyFont="1" applyFill="1" applyBorder="1" applyAlignment="1">
      <alignment horizontal="center"/>
    </xf>
    <xf numFmtId="0" fontId="1" fillId="8" borderId="29" xfId="0" applyFont="1" applyFill="1" applyBorder="1" applyAlignment="1">
      <alignment horizontal="center"/>
    </xf>
    <xf numFmtId="165" fontId="2" fillId="3" borderId="25" xfId="0" applyNumberFormat="1" applyFont="1" applyFill="1" applyBorder="1" applyAlignment="1">
      <alignment horizontal="center"/>
    </xf>
    <xf numFmtId="165" fontId="2" fillId="3" borderId="34" xfId="0" applyNumberFormat="1" applyFont="1" applyFill="1" applyBorder="1" applyAlignment="1">
      <alignment horizontal="center"/>
    </xf>
    <xf numFmtId="165" fontId="2" fillId="3" borderId="35" xfId="0" applyNumberFormat="1" applyFont="1" applyFill="1" applyBorder="1" applyAlignment="1">
      <alignment horizontal="center"/>
    </xf>
    <xf numFmtId="165" fontId="1" fillId="8" borderId="17" xfId="0" applyNumberFormat="1" applyFont="1" applyFill="1" applyBorder="1" applyAlignment="1">
      <alignment horizontal="center"/>
    </xf>
    <xf numFmtId="165" fontId="1" fillId="8" borderId="18" xfId="0" applyNumberFormat="1" applyFont="1" applyFill="1" applyBorder="1" applyAlignment="1">
      <alignment horizontal="center"/>
    </xf>
    <xf numFmtId="165" fontId="1" fillId="8" borderId="19" xfId="0" applyNumberFormat="1" applyFont="1" applyFill="1" applyBorder="1" applyAlignment="1">
      <alignment horizontal="center"/>
    </xf>
    <xf numFmtId="165" fontId="1" fillId="12" borderId="17" xfId="0" applyNumberFormat="1" applyFont="1" applyFill="1" applyBorder="1" applyAlignment="1">
      <alignment horizontal="center"/>
    </xf>
    <xf numFmtId="165" fontId="1" fillId="12" borderId="18" xfId="0" applyNumberFormat="1" applyFont="1" applyFill="1" applyBorder="1" applyAlignment="1">
      <alignment horizontal="center"/>
    </xf>
    <xf numFmtId="165" fontId="1" fillId="12" borderId="19" xfId="0" applyNumberFormat="1" applyFont="1" applyFill="1" applyBorder="1" applyAlignment="1">
      <alignment horizontal="center"/>
    </xf>
    <xf numFmtId="0" fontId="1" fillId="13" borderId="29" xfId="0" applyFont="1" applyFill="1" applyBorder="1" applyAlignment="1">
      <alignment horizontal="center"/>
    </xf>
    <xf numFmtId="165" fontId="1" fillId="13" borderId="17" xfId="0" applyNumberFormat="1" applyFont="1" applyFill="1" applyBorder="1" applyAlignment="1">
      <alignment horizontal="center"/>
    </xf>
    <xf numFmtId="165" fontId="1" fillId="13" borderId="18" xfId="0" applyNumberFormat="1" applyFont="1" applyFill="1" applyBorder="1" applyAlignment="1">
      <alignment horizontal="center"/>
    </xf>
    <xf numFmtId="165" fontId="1" fillId="13" borderId="19" xfId="0" applyNumberFormat="1" applyFont="1" applyFill="1" applyBorder="1" applyAlignment="1">
      <alignment horizontal="center"/>
    </xf>
    <xf numFmtId="165" fontId="1" fillId="6" borderId="11" xfId="0" applyNumberFormat="1" applyFont="1" applyFill="1" applyBorder="1" applyAlignment="1">
      <alignment horizontal="center"/>
    </xf>
    <xf numFmtId="165" fontId="1" fillId="6" borderId="0" xfId="0" applyNumberFormat="1" applyFont="1" applyFill="1" applyBorder="1" applyAlignment="1">
      <alignment horizontal="center"/>
    </xf>
    <xf numFmtId="0" fontId="1" fillId="9" borderId="29" xfId="0" applyFont="1" applyFill="1" applyBorder="1" applyAlignment="1">
      <alignment horizontal="center"/>
    </xf>
    <xf numFmtId="165" fontId="1" fillId="9" borderId="17" xfId="0" applyNumberFormat="1" applyFont="1" applyFill="1" applyBorder="1" applyAlignment="1">
      <alignment horizontal="center"/>
    </xf>
    <xf numFmtId="165" fontId="1" fillId="9" borderId="18" xfId="0" applyNumberFormat="1" applyFont="1" applyFill="1" applyBorder="1" applyAlignment="1">
      <alignment horizontal="center"/>
    </xf>
    <xf numFmtId="165" fontId="1" fillId="9" borderId="19" xfId="0" applyNumberFormat="1" applyFont="1" applyFill="1" applyBorder="1" applyAlignment="1">
      <alignment horizontal="center"/>
    </xf>
    <xf numFmtId="0" fontId="1" fillId="10" borderId="29" xfId="0" applyFont="1" applyFill="1" applyBorder="1" applyAlignment="1">
      <alignment horizontal="center"/>
    </xf>
    <xf numFmtId="165" fontId="1" fillId="10" borderId="17" xfId="0" applyNumberFormat="1" applyFont="1" applyFill="1" applyBorder="1" applyAlignment="1">
      <alignment horizontal="center"/>
    </xf>
    <xf numFmtId="165" fontId="1" fillId="10" borderId="18" xfId="0" applyNumberFormat="1" applyFont="1" applyFill="1" applyBorder="1" applyAlignment="1">
      <alignment horizontal="center"/>
    </xf>
    <xf numFmtId="165" fontId="1" fillId="10" borderId="19" xfId="0" applyNumberFormat="1" applyFont="1" applyFill="1" applyBorder="1" applyAlignment="1">
      <alignment horizontal="center"/>
    </xf>
    <xf numFmtId="0" fontId="1" fillId="11" borderId="29" xfId="0" applyFont="1" applyFill="1" applyBorder="1" applyAlignment="1">
      <alignment horizontal="center"/>
    </xf>
    <xf numFmtId="165" fontId="1" fillId="11" borderId="17" xfId="0" applyNumberFormat="1" applyFont="1" applyFill="1" applyBorder="1" applyAlignment="1">
      <alignment horizontal="center"/>
    </xf>
    <xf numFmtId="165" fontId="1" fillId="11" borderId="18" xfId="0" applyNumberFormat="1" applyFont="1" applyFill="1" applyBorder="1" applyAlignment="1">
      <alignment horizontal="center"/>
    </xf>
    <xf numFmtId="165" fontId="1" fillId="11" borderId="19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3FCCC"/>
      <color rgb="FFCBF9A1"/>
      <color rgb="FFFF99CC"/>
      <color rgb="FFF1A27F"/>
      <color rgb="FFF4EBAA"/>
      <color rgb="FFFF7C8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5" tint="-0.249977111117893"/>
  </sheetPr>
  <dimension ref="A1:K98"/>
  <sheetViews>
    <sheetView tabSelected="1" topLeftCell="B70" workbookViewId="0">
      <selection activeCell="C86" sqref="C86:H86"/>
    </sheetView>
  </sheetViews>
  <sheetFormatPr defaultRowHeight="15.75"/>
  <cols>
    <col min="1" max="1" width="6.85546875" style="1" hidden="1" customWidth="1"/>
    <col min="2" max="2" width="38.7109375" style="1" customWidth="1"/>
    <col min="3" max="3" width="21.28515625" style="1" customWidth="1"/>
    <col min="4" max="4" width="18" style="1" customWidth="1"/>
    <col min="5" max="5" width="18.42578125" style="1" customWidth="1"/>
    <col min="6" max="6" width="20" style="1" customWidth="1"/>
    <col min="7" max="7" width="18.42578125" style="1" customWidth="1"/>
    <col min="8" max="8" width="19" style="1" customWidth="1"/>
    <col min="9" max="9" width="9.140625" style="1"/>
    <col min="10" max="11" width="14.140625" style="1" bestFit="1" customWidth="1"/>
    <col min="12" max="16384" width="9.140625" style="1"/>
  </cols>
  <sheetData>
    <row r="1" spans="1:8" ht="20.25">
      <c r="B1" s="88" t="s">
        <v>0</v>
      </c>
      <c r="C1" s="88"/>
      <c r="D1" s="88"/>
      <c r="E1" s="88"/>
    </row>
    <row r="2" spans="1:8" ht="20.25">
      <c r="B2" s="35" t="s">
        <v>1</v>
      </c>
      <c r="C2" s="36"/>
      <c r="D2" s="36"/>
      <c r="E2" s="36"/>
    </row>
    <row r="3" spans="1:8" ht="20.25">
      <c r="B3" s="89" t="s">
        <v>2</v>
      </c>
      <c r="C3" s="89"/>
      <c r="D3" s="89"/>
      <c r="E3" s="89"/>
    </row>
    <row r="4" spans="1:8" ht="4.5" customHeight="1">
      <c r="B4" s="35"/>
      <c r="C4" s="35"/>
      <c r="D4" s="35"/>
      <c r="E4" s="35"/>
    </row>
    <row r="5" spans="1:8" ht="20.25">
      <c r="B5" s="89" t="s">
        <v>54</v>
      </c>
      <c r="C5" s="89"/>
      <c r="D5" s="89"/>
      <c r="E5" s="89"/>
    </row>
    <row r="6" spans="1:8" ht="11.25" customHeight="1"/>
    <row r="7" spans="1:8" ht="18.75" customHeight="1">
      <c r="B7" s="90" t="s">
        <v>53</v>
      </c>
      <c r="C7" s="90"/>
      <c r="D7" s="90"/>
      <c r="E7" s="90"/>
      <c r="F7" s="90"/>
      <c r="G7" s="90"/>
      <c r="H7" s="90"/>
    </row>
    <row r="8" spans="1:8" ht="8.25" customHeight="1">
      <c r="B8" s="24"/>
      <c r="C8" s="24"/>
      <c r="D8" s="24"/>
      <c r="E8" s="24"/>
    </row>
    <row r="9" spans="1:8" ht="16.5" thickBot="1">
      <c r="B9" s="91" t="s">
        <v>10</v>
      </c>
      <c r="C9" s="91"/>
      <c r="D9" s="91"/>
      <c r="E9" s="91"/>
      <c r="F9" s="91"/>
      <c r="G9" s="91"/>
      <c r="H9" s="91"/>
    </row>
    <row r="10" spans="1:8" ht="16.5" thickBot="1">
      <c r="A10" s="25"/>
      <c r="B10" s="74" t="s">
        <v>3</v>
      </c>
      <c r="C10" s="81" t="s">
        <v>4</v>
      </c>
      <c r="D10" s="82"/>
      <c r="E10" s="82"/>
      <c r="F10" s="82"/>
      <c r="G10" s="82"/>
      <c r="H10" s="83"/>
    </row>
    <row r="11" spans="1:8" ht="16.5" thickBot="1">
      <c r="A11" s="26"/>
      <c r="B11" s="75"/>
      <c r="C11" s="57" t="s">
        <v>44</v>
      </c>
      <c r="D11" s="58" t="s">
        <v>45</v>
      </c>
      <c r="E11" s="58" t="s">
        <v>46</v>
      </c>
      <c r="F11" s="58" t="s">
        <v>55</v>
      </c>
      <c r="G11" s="58" t="s">
        <v>56</v>
      </c>
      <c r="H11" s="59" t="s">
        <v>57</v>
      </c>
    </row>
    <row r="12" spans="1:8">
      <c r="A12" s="27"/>
      <c r="B12" s="27" t="s">
        <v>5</v>
      </c>
      <c r="C12" s="60">
        <v>484060.96</v>
      </c>
      <c r="D12" s="52">
        <v>502738.39</v>
      </c>
      <c r="E12" s="52">
        <v>538475.81000000006</v>
      </c>
      <c r="F12" s="16">
        <f>537288.41-4257.28</f>
        <v>533031.13</v>
      </c>
      <c r="G12" s="16">
        <v>517196.11</v>
      </c>
      <c r="H12" s="6">
        <v>539101.84</v>
      </c>
    </row>
    <row r="13" spans="1:8">
      <c r="A13" s="28"/>
      <c r="B13" s="28" t="s">
        <v>6</v>
      </c>
      <c r="C13" s="61">
        <v>12848.6</v>
      </c>
      <c r="D13" s="2">
        <v>8687.6299999999992</v>
      </c>
      <c r="E13" s="2">
        <v>19238.53</v>
      </c>
      <c r="F13" s="10">
        <v>13469.26</v>
      </c>
      <c r="G13" s="10">
        <v>8943.82</v>
      </c>
      <c r="H13" s="8">
        <v>13600.8</v>
      </c>
    </row>
    <row r="14" spans="1:8">
      <c r="A14" s="28"/>
      <c r="B14" s="28" t="s">
        <v>7</v>
      </c>
      <c r="C14" s="61">
        <v>1625</v>
      </c>
      <c r="D14" s="2">
        <v>1700</v>
      </c>
      <c r="E14" s="2">
        <v>1700</v>
      </c>
      <c r="F14" s="10">
        <v>1700</v>
      </c>
      <c r="G14" s="10">
        <v>1700</v>
      </c>
      <c r="H14" s="8">
        <v>1700</v>
      </c>
    </row>
    <row r="15" spans="1:8">
      <c r="A15" s="37"/>
      <c r="B15" s="37" t="s">
        <v>8</v>
      </c>
      <c r="C15" s="62">
        <v>24000</v>
      </c>
      <c r="D15" s="38">
        <v>0</v>
      </c>
      <c r="E15" s="38">
        <v>0</v>
      </c>
      <c r="F15" s="10">
        <v>0</v>
      </c>
      <c r="G15" s="10">
        <v>0</v>
      </c>
      <c r="H15" s="8">
        <v>49500</v>
      </c>
    </row>
    <row r="16" spans="1:8">
      <c r="A16" s="37"/>
      <c r="B16" s="37" t="s">
        <v>43</v>
      </c>
      <c r="C16" s="62">
        <v>0</v>
      </c>
      <c r="D16" s="38">
        <v>0</v>
      </c>
      <c r="E16" s="38">
        <v>0</v>
      </c>
      <c r="F16" s="10">
        <v>0</v>
      </c>
      <c r="G16" s="10">
        <v>0</v>
      </c>
      <c r="H16" s="8">
        <v>0</v>
      </c>
    </row>
    <row r="17" spans="1:8">
      <c r="A17" s="37"/>
      <c r="B17" s="37" t="s">
        <v>36</v>
      </c>
      <c r="C17" s="62">
        <v>0</v>
      </c>
      <c r="D17" s="38">
        <v>3702.86</v>
      </c>
      <c r="E17" s="38">
        <v>0</v>
      </c>
      <c r="F17" s="10">
        <v>3702.86</v>
      </c>
      <c r="G17" s="10">
        <v>0</v>
      </c>
      <c r="H17" s="8">
        <v>0</v>
      </c>
    </row>
    <row r="18" spans="1:8">
      <c r="A18" s="37"/>
      <c r="B18" s="37" t="s">
        <v>26</v>
      </c>
      <c r="C18" s="62">
        <v>0</v>
      </c>
      <c r="D18" s="38">
        <v>0</v>
      </c>
      <c r="E18" s="38">
        <v>0</v>
      </c>
      <c r="F18" s="10">
        <v>0</v>
      </c>
      <c r="G18" s="10">
        <v>0</v>
      </c>
      <c r="H18" s="8">
        <v>0</v>
      </c>
    </row>
    <row r="19" spans="1:8" ht="16.5" thickBot="1">
      <c r="A19" s="39"/>
      <c r="B19" s="37" t="s">
        <v>19</v>
      </c>
      <c r="C19" s="62">
        <v>1663</v>
      </c>
      <c r="D19" s="38">
        <f>1663*2</f>
        <v>3326</v>
      </c>
      <c r="E19" s="38">
        <v>0</v>
      </c>
      <c r="F19" s="10">
        <v>0</v>
      </c>
      <c r="G19" s="10">
        <v>0</v>
      </c>
      <c r="H19" s="8">
        <v>0</v>
      </c>
    </row>
    <row r="20" spans="1:8">
      <c r="A20" s="40"/>
      <c r="B20" s="37" t="s">
        <v>23</v>
      </c>
      <c r="C20" s="62">
        <v>0</v>
      </c>
      <c r="D20" s="38">
        <v>0</v>
      </c>
      <c r="E20" s="38">
        <v>0</v>
      </c>
      <c r="F20" s="10">
        <v>0</v>
      </c>
      <c r="G20" s="10">
        <v>0</v>
      </c>
      <c r="H20" s="8">
        <v>0</v>
      </c>
    </row>
    <row r="21" spans="1:8">
      <c r="A21" s="40"/>
      <c r="B21" s="37" t="s">
        <v>24</v>
      </c>
      <c r="C21" s="62">
        <v>0</v>
      </c>
      <c r="D21" s="38">
        <v>0</v>
      </c>
      <c r="E21" s="38">
        <v>0</v>
      </c>
      <c r="F21" s="10">
        <v>0</v>
      </c>
      <c r="G21" s="10">
        <v>0</v>
      </c>
      <c r="H21" s="8">
        <v>0</v>
      </c>
    </row>
    <row r="22" spans="1:8" ht="16.5" thickBot="1">
      <c r="A22" s="40"/>
      <c r="B22" s="39" t="s">
        <v>25</v>
      </c>
      <c r="C22" s="63">
        <v>0</v>
      </c>
      <c r="D22" s="41">
        <v>0</v>
      </c>
      <c r="E22" s="41">
        <v>0</v>
      </c>
      <c r="F22" s="65">
        <v>0</v>
      </c>
      <c r="G22" s="65">
        <v>0</v>
      </c>
      <c r="H22" s="64">
        <v>0</v>
      </c>
    </row>
    <row r="23" spans="1:8" ht="9" customHeight="1" thickBot="1">
      <c r="B23" s="3"/>
      <c r="C23" s="4"/>
      <c r="D23" s="4"/>
      <c r="E23" s="4"/>
    </row>
    <row r="24" spans="1:8">
      <c r="A24" s="29"/>
      <c r="B24" s="5" t="s">
        <v>58</v>
      </c>
      <c r="C24" s="6">
        <f>C12+D12+E12+F12+G12+H12</f>
        <v>3114604.2399999998</v>
      </c>
    </row>
    <row r="25" spans="1:8" ht="21.75" customHeight="1">
      <c r="A25" s="15"/>
      <c r="B25" s="7" t="s">
        <v>59</v>
      </c>
      <c r="C25" s="8">
        <f>C13+D13+E13+F13+G13+H13</f>
        <v>76788.639999999999</v>
      </c>
      <c r="E25" s="34"/>
    </row>
    <row r="26" spans="1:8" ht="22.5" customHeight="1">
      <c r="A26" s="15"/>
      <c r="B26" s="9" t="s">
        <v>60</v>
      </c>
      <c r="C26" s="8">
        <f>C14+D14+E14+F14+G14+H14</f>
        <v>10125</v>
      </c>
      <c r="E26" s="56"/>
    </row>
    <row r="27" spans="1:8" ht="31.5" customHeight="1" thickBot="1">
      <c r="A27" s="15"/>
      <c r="B27" s="11" t="s">
        <v>38</v>
      </c>
      <c r="C27" s="12">
        <f>C15+C16+C17+C18+C19+C20+C21+C22+D15+D16+D17+D18+D19+D20+D21+D22+E15+E16+E17+E18+E19+E20+E21+E22+F15+F16+F17+F18+F19+F20+F21+F22+G15+G16+G17+G18+G19+G20+G21+G22+H15+H16+H17+H18+H19+H20+H21+H22</f>
        <v>85894.720000000001</v>
      </c>
    </row>
    <row r="28" spans="1:8" ht="16.5" thickBot="1">
      <c r="A28" s="30"/>
      <c r="B28" s="19" t="s">
        <v>9</v>
      </c>
      <c r="C28" s="18">
        <f>SUM(C24:C27)</f>
        <v>3287412.6</v>
      </c>
    </row>
    <row r="30" spans="1:8" ht="16.5" thickBot="1">
      <c r="B30" s="78" t="s">
        <v>11</v>
      </c>
      <c r="C30" s="78"/>
      <c r="D30" s="78"/>
      <c r="E30" s="78"/>
      <c r="F30" s="78"/>
      <c r="G30" s="78"/>
      <c r="H30" s="78"/>
    </row>
    <row r="31" spans="1:8" ht="16.5" thickBot="1">
      <c r="B31" s="74" t="s">
        <v>12</v>
      </c>
      <c r="C31" s="81" t="s">
        <v>4</v>
      </c>
      <c r="D31" s="82"/>
      <c r="E31" s="82"/>
      <c r="F31" s="82"/>
      <c r="G31" s="82"/>
      <c r="H31" s="83"/>
    </row>
    <row r="32" spans="1:8" ht="16.5" thickBot="1">
      <c r="B32" s="75"/>
      <c r="C32" s="57" t="s">
        <v>44</v>
      </c>
      <c r="D32" s="58" t="s">
        <v>45</v>
      </c>
      <c r="E32" s="58" t="s">
        <v>46</v>
      </c>
      <c r="F32" s="58" t="s">
        <v>55</v>
      </c>
      <c r="G32" s="58" t="s">
        <v>56</v>
      </c>
      <c r="H32" s="59" t="s">
        <v>57</v>
      </c>
    </row>
    <row r="33" spans="1:11" ht="16.5" thickBot="1">
      <c r="B33" s="15" t="s">
        <v>5</v>
      </c>
      <c r="C33" s="66">
        <v>0</v>
      </c>
      <c r="D33" s="67">
        <v>0</v>
      </c>
      <c r="E33" s="67">
        <v>0</v>
      </c>
      <c r="F33" s="67">
        <v>0</v>
      </c>
      <c r="G33" s="67">
        <v>0</v>
      </c>
      <c r="H33" s="73">
        <v>0</v>
      </c>
    </row>
    <row r="34" spans="1:11" ht="16.5" thickBot="1">
      <c r="A34" s="31"/>
      <c r="B34" s="20" t="s">
        <v>9</v>
      </c>
      <c r="C34" s="79">
        <f>C33+D33+E33+F33+G33+H33</f>
        <v>0</v>
      </c>
      <c r="D34" s="80"/>
      <c r="E34" s="80"/>
      <c r="F34" s="80"/>
      <c r="G34" s="80"/>
      <c r="H34" s="80"/>
    </row>
    <row r="36" spans="1:11" ht="16.5" thickBot="1">
      <c r="B36" s="84" t="s">
        <v>16</v>
      </c>
      <c r="C36" s="84"/>
      <c r="D36" s="84"/>
      <c r="E36" s="84"/>
      <c r="F36" s="84"/>
      <c r="G36" s="84"/>
      <c r="H36" s="84"/>
    </row>
    <row r="37" spans="1:11" ht="16.5" thickBot="1">
      <c r="A37" s="27"/>
      <c r="B37" s="76" t="s">
        <v>21</v>
      </c>
      <c r="C37" s="81" t="s">
        <v>4</v>
      </c>
      <c r="D37" s="82"/>
      <c r="E37" s="82"/>
      <c r="F37" s="82"/>
      <c r="G37" s="82"/>
      <c r="H37" s="83"/>
    </row>
    <row r="38" spans="1:11" ht="16.5" thickBot="1">
      <c r="A38" s="42"/>
      <c r="B38" s="77"/>
      <c r="C38" s="57" t="s">
        <v>44</v>
      </c>
      <c r="D38" s="58" t="s">
        <v>45</v>
      </c>
      <c r="E38" s="58" t="s">
        <v>46</v>
      </c>
      <c r="F38" s="58" t="s">
        <v>55</v>
      </c>
      <c r="G38" s="58" t="s">
        <v>56</v>
      </c>
      <c r="H38" s="59" t="s">
        <v>57</v>
      </c>
    </row>
    <row r="39" spans="1:11">
      <c r="A39" s="27"/>
      <c r="B39" s="44" t="s">
        <v>14</v>
      </c>
      <c r="C39" s="48">
        <v>30000</v>
      </c>
      <c r="D39" s="16">
        <v>40000</v>
      </c>
      <c r="E39" s="16">
        <v>30000</v>
      </c>
      <c r="F39" s="16">
        <v>15000</v>
      </c>
      <c r="G39" s="16">
        <v>20000</v>
      </c>
      <c r="H39" s="6">
        <v>40000</v>
      </c>
    </row>
    <row r="40" spans="1:11">
      <c r="A40" s="28"/>
      <c r="B40" s="45" t="s">
        <v>13</v>
      </c>
      <c r="C40" s="32">
        <v>0</v>
      </c>
      <c r="D40" s="10">
        <v>0</v>
      </c>
      <c r="E40" s="10">
        <v>68823.89</v>
      </c>
      <c r="F40" s="10">
        <f>38990.26+41285.03</f>
        <v>80275.290000000008</v>
      </c>
      <c r="G40" s="10">
        <v>29584.06</v>
      </c>
      <c r="H40" s="8">
        <v>0</v>
      </c>
    </row>
    <row r="41" spans="1:11">
      <c r="A41" s="28"/>
      <c r="B41" s="45" t="s">
        <v>39</v>
      </c>
      <c r="C41" s="32">
        <v>20588.7</v>
      </c>
      <c r="D41" s="10">
        <v>26331.61</v>
      </c>
      <c r="E41" s="10">
        <v>47491.7</v>
      </c>
      <c r="F41" s="10">
        <v>48674.46</v>
      </c>
      <c r="G41" s="10">
        <v>35590.839999999997</v>
      </c>
      <c r="H41" s="8">
        <v>46052.89</v>
      </c>
    </row>
    <row r="42" spans="1:11">
      <c r="A42" s="28"/>
      <c r="B42" s="45" t="s">
        <v>52</v>
      </c>
      <c r="C42" s="32">
        <v>0</v>
      </c>
      <c r="D42" s="10">
        <v>771.61</v>
      </c>
      <c r="E42" s="10">
        <v>771.61</v>
      </c>
      <c r="F42" s="10">
        <v>771.61</v>
      </c>
      <c r="G42" s="10">
        <v>771.61</v>
      </c>
      <c r="H42" s="8">
        <v>771.61</v>
      </c>
    </row>
    <row r="43" spans="1:11">
      <c r="A43" s="28"/>
      <c r="B43" s="45" t="s">
        <v>15</v>
      </c>
      <c r="C43" s="32">
        <v>0</v>
      </c>
      <c r="D43" s="10">
        <v>22350</v>
      </c>
      <c r="E43" s="10">
        <v>0</v>
      </c>
      <c r="F43" s="10">
        <v>0</v>
      </c>
      <c r="G43" s="10">
        <v>0</v>
      </c>
      <c r="H43" s="8">
        <v>0</v>
      </c>
    </row>
    <row r="44" spans="1:11" ht="9.75" hidden="1" customHeight="1">
      <c r="A44" s="28"/>
      <c r="B44" s="28"/>
      <c r="C44" s="32"/>
      <c r="D44" s="10"/>
      <c r="E44" s="10"/>
      <c r="F44" s="10"/>
      <c r="G44" s="10"/>
      <c r="H44" s="8"/>
    </row>
    <row r="45" spans="1:11">
      <c r="A45" s="28"/>
      <c r="B45" s="45" t="s">
        <v>14</v>
      </c>
      <c r="C45" s="85">
        <f>C39+D39+E39+F39+G39+H39</f>
        <v>175000</v>
      </c>
      <c r="D45" s="86"/>
      <c r="E45" s="86"/>
      <c r="F45" s="86"/>
      <c r="G45" s="86"/>
      <c r="H45" s="87"/>
      <c r="J45" s="56"/>
    </row>
    <row r="46" spans="1:11">
      <c r="A46" s="28"/>
      <c r="B46" s="45" t="s">
        <v>13</v>
      </c>
      <c r="C46" s="85">
        <f>C40+D40+E40+F40+G40+H40</f>
        <v>178683.24</v>
      </c>
      <c r="D46" s="86"/>
      <c r="E46" s="86"/>
      <c r="F46" s="86"/>
      <c r="G46" s="86"/>
      <c r="H46" s="87"/>
      <c r="J46" s="56"/>
    </row>
    <row r="47" spans="1:11">
      <c r="A47" s="42"/>
      <c r="B47" s="17" t="s">
        <v>39</v>
      </c>
      <c r="C47" s="85">
        <f>C41+D41+E41+F41+G41+H41</f>
        <v>224730.2</v>
      </c>
      <c r="D47" s="86"/>
      <c r="E47" s="86"/>
      <c r="F47" s="86"/>
      <c r="G47" s="86"/>
      <c r="H47" s="87"/>
      <c r="K47" s="56"/>
    </row>
    <row r="48" spans="1:11">
      <c r="A48" s="42"/>
      <c r="B48" s="17" t="s">
        <v>52</v>
      </c>
      <c r="C48" s="85">
        <f>C42+D42+E42+F42+G42+H42</f>
        <v>3858.05</v>
      </c>
      <c r="D48" s="86"/>
      <c r="E48" s="86"/>
      <c r="F48" s="86"/>
      <c r="G48" s="86"/>
      <c r="H48" s="87"/>
    </row>
    <row r="49" spans="1:8" ht="16.5" thickBot="1">
      <c r="A49" s="43"/>
      <c r="B49" s="46" t="s">
        <v>15</v>
      </c>
      <c r="C49" s="98">
        <f>C43+D43+E43+F43+G43+H43</f>
        <v>22350</v>
      </c>
      <c r="D49" s="99"/>
      <c r="E49" s="99"/>
      <c r="F49" s="99"/>
      <c r="G49" s="99"/>
      <c r="H49" s="100"/>
    </row>
    <row r="50" spans="1:8" ht="16.5" thickBot="1">
      <c r="A50" s="30"/>
      <c r="B50" s="47" t="s">
        <v>9</v>
      </c>
      <c r="C50" s="111">
        <f>C45+C46+C47+C48+C49</f>
        <v>604621.49</v>
      </c>
      <c r="D50" s="112"/>
      <c r="E50" s="112"/>
      <c r="F50" s="112"/>
      <c r="G50" s="112"/>
      <c r="H50" s="112"/>
    </row>
    <row r="52" spans="1:8" ht="16.5" thickBot="1">
      <c r="B52" s="93" t="s">
        <v>17</v>
      </c>
      <c r="C52" s="93"/>
      <c r="D52" s="93"/>
      <c r="E52" s="93"/>
      <c r="F52" s="93"/>
      <c r="G52" s="93"/>
      <c r="H52" s="93"/>
    </row>
    <row r="53" spans="1:8" ht="16.5" thickBot="1">
      <c r="B53" s="74" t="s">
        <v>22</v>
      </c>
      <c r="C53" s="81" t="s">
        <v>4</v>
      </c>
      <c r="D53" s="82"/>
      <c r="E53" s="82"/>
      <c r="F53" s="82"/>
      <c r="G53" s="82"/>
      <c r="H53" s="83"/>
    </row>
    <row r="54" spans="1:8" ht="16.5" thickBot="1">
      <c r="B54" s="75"/>
      <c r="C54" s="57" t="s">
        <v>44</v>
      </c>
      <c r="D54" s="58" t="s">
        <v>45</v>
      </c>
      <c r="E54" s="58" t="s">
        <v>46</v>
      </c>
      <c r="F54" s="58" t="s">
        <v>55</v>
      </c>
      <c r="G54" s="58" t="s">
        <v>56</v>
      </c>
      <c r="H54" s="59" t="s">
        <v>57</v>
      </c>
    </row>
    <row r="55" spans="1:8" ht="16.5" thickBot="1">
      <c r="B55" s="15" t="s">
        <v>35</v>
      </c>
      <c r="C55" s="66">
        <v>0</v>
      </c>
      <c r="D55" s="67">
        <v>0</v>
      </c>
      <c r="E55" s="67">
        <v>0</v>
      </c>
      <c r="F55" s="67">
        <v>0</v>
      </c>
      <c r="G55" s="67">
        <v>0</v>
      </c>
      <c r="H55" s="73">
        <v>0</v>
      </c>
    </row>
    <row r="56" spans="1:8" ht="16.5" thickBot="1">
      <c r="B56" s="21" t="s">
        <v>9</v>
      </c>
      <c r="C56" s="94">
        <f>C55+D55+E55+F55+G55+H55</f>
        <v>0</v>
      </c>
      <c r="D56" s="95"/>
      <c r="E56" s="95"/>
      <c r="F56" s="95"/>
      <c r="G56" s="95"/>
      <c r="H56" s="96"/>
    </row>
    <row r="58" spans="1:8" ht="16.5" thickBot="1">
      <c r="B58" s="97" t="s">
        <v>11</v>
      </c>
      <c r="C58" s="97"/>
      <c r="D58" s="97"/>
      <c r="E58" s="97"/>
      <c r="F58" s="97"/>
      <c r="G58" s="97"/>
      <c r="H58" s="97"/>
    </row>
    <row r="59" spans="1:8" ht="16.5" thickBot="1">
      <c r="A59" s="29"/>
      <c r="B59" s="74" t="s">
        <v>18</v>
      </c>
      <c r="C59" s="81" t="s">
        <v>4</v>
      </c>
      <c r="D59" s="82"/>
      <c r="E59" s="82"/>
      <c r="F59" s="82"/>
      <c r="G59" s="82"/>
      <c r="H59" s="83"/>
    </row>
    <row r="60" spans="1:8" ht="16.5" thickBot="1">
      <c r="A60" s="15"/>
      <c r="B60" s="75"/>
      <c r="C60" s="57" t="s">
        <v>44</v>
      </c>
      <c r="D60" s="58" t="s">
        <v>45</v>
      </c>
      <c r="E60" s="58" t="s">
        <v>46</v>
      </c>
      <c r="F60" s="58" t="s">
        <v>55</v>
      </c>
      <c r="G60" s="58" t="s">
        <v>56</v>
      </c>
      <c r="H60" s="59" t="s">
        <v>57</v>
      </c>
    </row>
    <row r="61" spans="1:8" ht="16.5" thickBot="1">
      <c r="A61" s="15"/>
      <c r="B61" s="15" t="s">
        <v>5</v>
      </c>
      <c r="C61" s="66">
        <v>0</v>
      </c>
      <c r="D61" s="67">
        <v>0</v>
      </c>
      <c r="E61" s="67">
        <v>0</v>
      </c>
      <c r="F61" s="67">
        <v>0</v>
      </c>
      <c r="G61" s="67">
        <v>0</v>
      </c>
      <c r="H61" s="73">
        <v>0</v>
      </c>
    </row>
    <row r="62" spans="1:8" ht="16.5" thickBot="1">
      <c r="A62" s="30"/>
      <c r="B62" s="22" t="s">
        <v>9</v>
      </c>
      <c r="C62" s="101">
        <f>C61+D61+E61+F61+G61+H61</f>
        <v>0</v>
      </c>
      <c r="D62" s="102"/>
      <c r="E62" s="102"/>
      <c r="F62" s="102"/>
      <c r="G62" s="102"/>
      <c r="H62" s="103"/>
    </row>
    <row r="63" spans="1:8">
      <c r="B63" s="13"/>
      <c r="C63" s="14"/>
      <c r="D63" s="14"/>
      <c r="E63" s="14"/>
    </row>
    <row r="64" spans="1:8" ht="16.5" thickBot="1">
      <c r="B64" s="113" t="s">
        <v>20</v>
      </c>
      <c r="C64" s="113"/>
      <c r="D64" s="113"/>
      <c r="E64" s="113"/>
      <c r="F64" s="113"/>
      <c r="G64" s="113"/>
      <c r="H64" s="113"/>
    </row>
    <row r="65" spans="1:8" ht="16.5" thickBot="1">
      <c r="B65" s="76" t="s">
        <v>48</v>
      </c>
      <c r="C65" s="81" t="s">
        <v>4</v>
      </c>
      <c r="D65" s="82"/>
      <c r="E65" s="82"/>
      <c r="F65" s="82"/>
      <c r="G65" s="82"/>
      <c r="H65" s="83"/>
    </row>
    <row r="66" spans="1:8" ht="16.5" thickBot="1">
      <c r="B66" s="77"/>
      <c r="C66" s="57" t="s">
        <v>44</v>
      </c>
      <c r="D66" s="58" t="s">
        <v>45</v>
      </c>
      <c r="E66" s="58" t="s">
        <v>46</v>
      </c>
      <c r="F66" s="58" t="s">
        <v>55</v>
      </c>
      <c r="G66" s="58" t="s">
        <v>56</v>
      </c>
      <c r="H66" s="59" t="s">
        <v>57</v>
      </c>
    </row>
    <row r="67" spans="1:8" ht="16.5" thickBot="1">
      <c r="B67" s="15" t="s">
        <v>49</v>
      </c>
      <c r="C67" s="66">
        <v>0</v>
      </c>
      <c r="D67" s="67">
        <v>325</v>
      </c>
      <c r="E67" s="67">
        <f>325</f>
        <v>325</v>
      </c>
      <c r="F67" s="67">
        <f>137.5+150+37.5</f>
        <v>325</v>
      </c>
      <c r="G67" s="67">
        <v>555.58000000000004</v>
      </c>
      <c r="H67" s="73">
        <v>0</v>
      </c>
    </row>
    <row r="68" spans="1:8" ht="16.5" thickBot="1">
      <c r="B68" s="23" t="s">
        <v>9</v>
      </c>
      <c r="C68" s="114">
        <f>C67+D67+E67+F67+G67+H67</f>
        <v>1530.58</v>
      </c>
      <c r="D68" s="115"/>
      <c r="E68" s="115"/>
      <c r="F68" s="115"/>
      <c r="G68" s="115"/>
      <c r="H68" s="116"/>
    </row>
    <row r="69" spans="1:8" ht="21" customHeight="1">
      <c r="B69" s="13"/>
      <c r="C69" s="14"/>
      <c r="D69" s="14"/>
      <c r="E69" s="14"/>
    </row>
    <row r="70" spans="1:8" ht="17.25" customHeight="1" thickBot="1">
      <c r="A70" s="33"/>
      <c r="B70" s="117" t="s">
        <v>27</v>
      </c>
      <c r="C70" s="117"/>
      <c r="D70" s="117"/>
      <c r="E70" s="117"/>
      <c r="F70" s="117"/>
      <c r="G70" s="117"/>
      <c r="H70" s="117"/>
    </row>
    <row r="71" spans="1:8" ht="17.25" customHeight="1" thickBot="1">
      <c r="A71" s="33"/>
      <c r="B71" s="74" t="s">
        <v>28</v>
      </c>
      <c r="C71" s="81" t="s">
        <v>4</v>
      </c>
      <c r="D71" s="82"/>
      <c r="E71" s="82"/>
      <c r="F71" s="82"/>
      <c r="G71" s="82"/>
      <c r="H71" s="83"/>
    </row>
    <row r="72" spans="1:8" ht="21" thickBot="1">
      <c r="A72" s="33"/>
      <c r="B72" s="75"/>
      <c r="C72" s="57" t="s">
        <v>44</v>
      </c>
      <c r="D72" s="58" t="s">
        <v>45</v>
      </c>
      <c r="E72" s="58" t="s">
        <v>46</v>
      </c>
      <c r="F72" s="58" t="s">
        <v>55</v>
      </c>
      <c r="G72" s="58" t="s">
        <v>56</v>
      </c>
      <c r="H72" s="59" t="s">
        <v>57</v>
      </c>
    </row>
    <row r="73" spans="1:8" ht="21" thickBot="1">
      <c r="A73" s="33"/>
      <c r="B73" s="15" t="s">
        <v>29</v>
      </c>
      <c r="C73" s="66">
        <v>0</v>
      </c>
      <c r="D73" s="68">
        <v>0</v>
      </c>
      <c r="E73" s="67">
        <v>0</v>
      </c>
      <c r="F73" s="67">
        <v>0</v>
      </c>
      <c r="G73" s="67">
        <v>0</v>
      </c>
      <c r="H73" s="73">
        <v>0</v>
      </c>
    </row>
    <row r="74" spans="1:8" ht="21" thickBot="1">
      <c r="A74" s="33"/>
      <c r="B74" s="49" t="s">
        <v>9</v>
      </c>
      <c r="C74" s="118">
        <f>C73+D73+E73+F73+G73+H73</f>
        <v>0</v>
      </c>
      <c r="D74" s="119"/>
      <c r="E74" s="119"/>
      <c r="F74" s="119"/>
      <c r="G74" s="119"/>
      <c r="H74" s="120"/>
    </row>
    <row r="75" spans="1:8" ht="20.25">
      <c r="A75" s="33"/>
    </row>
    <row r="76" spans="1:8" ht="21" thickBot="1">
      <c r="A76" s="33"/>
      <c r="B76" s="121" t="s">
        <v>30</v>
      </c>
      <c r="C76" s="121"/>
      <c r="D76" s="121"/>
      <c r="E76" s="121"/>
      <c r="F76" s="121"/>
      <c r="G76" s="121"/>
      <c r="H76" s="121"/>
    </row>
    <row r="77" spans="1:8" ht="21" thickBot="1">
      <c r="A77" s="33"/>
      <c r="B77" s="74" t="s">
        <v>31</v>
      </c>
      <c r="C77" s="81" t="s">
        <v>4</v>
      </c>
      <c r="D77" s="82"/>
      <c r="E77" s="82"/>
      <c r="F77" s="82"/>
      <c r="G77" s="82"/>
      <c r="H77" s="83"/>
    </row>
    <row r="78" spans="1:8" ht="21" thickBot="1">
      <c r="A78" s="33"/>
      <c r="B78" s="75"/>
      <c r="C78" s="69" t="s">
        <v>44</v>
      </c>
      <c r="D78" s="70" t="s">
        <v>45</v>
      </c>
      <c r="E78" s="70" t="s">
        <v>46</v>
      </c>
      <c r="F78" s="70" t="s">
        <v>55</v>
      </c>
      <c r="G78" s="70" t="s">
        <v>56</v>
      </c>
      <c r="H78" s="71" t="s">
        <v>57</v>
      </c>
    </row>
    <row r="79" spans="1:8" ht="21" thickBot="1">
      <c r="A79" s="33"/>
      <c r="B79" s="15" t="s">
        <v>32</v>
      </c>
      <c r="C79" s="72">
        <v>48912</v>
      </c>
      <c r="D79" s="65">
        <v>68373.36</v>
      </c>
      <c r="E79" s="65">
        <v>56917.64</v>
      </c>
      <c r="F79" s="65">
        <v>65026.720000000001</v>
      </c>
      <c r="G79" s="65">
        <v>56638</v>
      </c>
      <c r="H79" s="64">
        <v>58582.18</v>
      </c>
    </row>
    <row r="80" spans="1:8" ht="21" thickBot="1">
      <c r="A80" s="33"/>
      <c r="B80" s="50" t="s">
        <v>9</v>
      </c>
      <c r="C80" s="122">
        <f>C79+D79+E79+F79+G79+H79</f>
        <v>354449.89999999997</v>
      </c>
      <c r="D80" s="123"/>
      <c r="E80" s="123"/>
      <c r="F80" s="123"/>
      <c r="G80" s="123"/>
      <c r="H80" s="124"/>
    </row>
    <row r="81" spans="1:8" ht="20.25">
      <c r="A81" s="33"/>
    </row>
    <row r="82" spans="1:8" ht="21" thickBot="1">
      <c r="A82" s="33"/>
      <c r="B82" s="92" t="s">
        <v>33</v>
      </c>
      <c r="C82" s="92"/>
      <c r="D82" s="92"/>
      <c r="E82" s="92"/>
      <c r="F82" s="92"/>
      <c r="G82" s="92"/>
      <c r="H82" s="92"/>
    </row>
    <row r="83" spans="1:8" ht="21" thickBot="1">
      <c r="A83" s="33"/>
      <c r="B83" s="76" t="s">
        <v>34</v>
      </c>
      <c r="C83" s="81" t="s">
        <v>4</v>
      </c>
      <c r="D83" s="82"/>
      <c r="E83" s="82"/>
      <c r="F83" s="82"/>
      <c r="G83" s="82"/>
      <c r="H83" s="83"/>
    </row>
    <row r="84" spans="1:8" ht="21" thickBot="1">
      <c r="A84" s="33"/>
      <c r="B84" s="77"/>
      <c r="C84" s="57" t="s">
        <v>44</v>
      </c>
      <c r="D84" s="58" t="s">
        <v>45</v>
      </c>
      <c r="E84" s="58" t="s">
        <v>46</v>
      </c>
      <c r="F84" s="58" t="s">
        <v>55</v>
      </c>
      <c r="G84" s="58" t="s">
        <v>56</v>
      </c>
      <c r="H84" s="59" t="s">
        <v>57</v>
      </c>
    </row>
    <row r="85" spans="1:8" ht="21" thickBot="1">
      <c r="A85" s="33"/>
      <c r="B85" s="15" t="s">
        <v>37</v>
      </c>
      <c r="C85" s="66">
        <v>300</v>
      </c>
      <c r="D85" s="67">
        <v>500</v>
      </c>
      <c r="E85" s="67">
        <v>400</v>
      </c>
      <c r="F85" s="67">
        <v>800</v>
      </c>
      <c r="G85" s="67">
        <v>500</v>
      </c>
      <c r="H85" s="73">
        <v>1000</v>
      </c>
    </row>
    <row r="86" spans="1:8" ht="21" thickBot="1">
      <c r="A86" s="33"/>
      <c r="B86" s="51" t="s">
        <v>9</v>
      </c>
      <c r="C86" s="104">
        <f>C85+D85+E85+F85+G85+H85</f>
        <v>3500</v>
      </c>
      <c r="D86" s="105"/>
      <c r="E86" s="105"/>
      <c r="F86" s="105"/>
      <c r="G86" s="105"/>
      <c r="H86" s="106"/>
    </row>
    <row r="87" spans="1:8" ht="20.25">
      <c r="A87" s="33"/>
    </row>
    <row r="88" spans="1:8" ht="21" thickBot="1">
      <c r="A88" s="33"/>
      <c r="B88" s="107" t="s">
        <v>50</v>
      </c>
      <c r="C88" s="107"/>
      <c r="D88" s="107"/>
      <c r="E88" s="107"/>
      <c r="F88" s="107"/>
      <c r="G88" s="107"/>
      <c r="H88" s="107"/>
    </row>
    <row r="89" spans="1:8" ht="21" thickBot="1">
      <c r="A89" s="33"/>
      <c r="B89" s="76" t="s">
        <v>48</v>
      </c>
      <c r="C89" s="81" t="s">
        <v>4</v>
      </c>
      <c r="D89" s="82"/>
      <c r="E89" s="82"/>
      <c r="F89" s="82"/>
      <c r="G89" s="82"/>
      <c r="H89" s="83"/>
    </row>
    <row r="90" spans="1:8" ht="21" thickBot="1">
      <c r="A90" s="33"/>
      <c r="B90" s="77"/>
      <c r="C90" s="57" t="s">
        <v>44</v>
      </c>
      <c r="D90" s="58" t="s">
        <v>45</v>
      </c>
      <c r="E90" s="58" t="s">
        <v>46</v>
      </c>
      <c r="F90" s="58" t="s">
        <v>55</v>
      </c>
      <c r="G90" s="58" t="s">
        <v>56</v>
      </c>
      <c r="H90" s="59" t="s">
        <v>57</v>
      </c>
    </row>
    <row r="91" spans="1:8" ht="21" thickBot="1">
      <c r="A91" s="33"/>
      <c r="B91" s="15" t="s">
        <v>51</v>
      </c>
      <c r="C91" s="66">
        <v>0</v>
      </c>
      <c r="D91" s="67">
        <f>163.86+353.74</f>
        <v>517.6</v>
      </c>
      <c r="E91" s="67">
        <f>0.97+118.46</f>
        <v>119.42999999999999</v>
      </c>
      <c r="F91" s="67">
        <f>258.19</f>
        <v>258.19</v>
      </c>
      <c r="G91" s="67">
        <v>0</v>
      </c>
      <c r="H91" s="73">
        <f>50.19</f>
        <v>50.19</v>
      </c>
    </row>
    <row r="92" spans="1:8" ht="21" thickBot="1">
      <c r="A92" s="54"/>
      <c r="B92" s="55" t="s">
        <v>9</v>
      </c>
      <c r="C92" s="108">
        <f>C91+D91+E91+F91+G91+H91</f>
        <v>945.41000000000008</v>
      </c>
      <c r="D92" s="109"/>
      <c r="E92" s="109"/>
      <c r="F92" s="109"/>
      <c r="G92" s="109"/>
      <c r="H92" s="110"/>
    </row>
    <row r="93" spans="1:8" ht="20.25">
      <c r="A93" s="33"/>
    </row>
    <row r="94" spans="1:8" ht="20.25">
      <c r="A94" s="33"/>
      <c r="B94" s="33"/>
      <c r="C94" s="33"/>
      <c r="D94" s="33"/>
    </row>
    <row r="95" spans="1:8" ht="20.25">
      <c r="A95" s="33"/>
      <c r="B95" s="33"/>
      <c r="C95" s="53" t="s">
        <v>47</v>
      </c>
      <c r="D95" s="53"/>
      <c r="E95" s="53" t="s">
        <v>42</v>
      </c>
    </row>
    <row r="96" spans="1:8" ht="20.25">
      <c r="A96" s="33"/>
      <c r="B96" s="33"/>
      <c r="C96" s="53"/>
      <c r="D96" s="53"/>
      <c r="E96" s="53"/>
    </row>
    <row r="97" spans="1:5" ht="20.25">
      <c r="A97" s="33"/>
      <c r="B97" s="33"/>
      <c r="C97" s="53" t="s">
        <v>40</v>
      </c>
      <c r="D97" s="53"/>
      <c r="E97" s="53"/>
    </row>
    <row r="98" spans="1:5" ht="20.25">
      <c r="A98" s="33"/>
      <c r="B98" s="33"/>
      <c r="C98" s="53" t="s">
        <v>41</v>
      </c>
      <c r="D98" s="53"/>
      <c r="E98" s="53"/>
    </row>
  </sheetData>
  <mergeCells count="48">
    <mergeCell ref="C62:H62"/>
    <mergeCell ref="C86:H86"/>
    <mergeCell ref="B88:H88"/>
    <mergeCell ref="C92:H92"/>
    <mergeCell ref="C50:H50"/>
    <mergeCell ref="C71:H71"/>
    <mergeCell ref="C77:H77"/>
    <mergeCell ref="C83:H83"/>
    <mergeCell ref="C89:H89"/>
    <mergeCell ref="B64:H64"/>
    <mergeCell ref="C68:H68"/>
    <mergeCell ref="B70:H70"/>
    <mergeCell ref="C74:H74"/>
    <mergeCell ref="B76:H76"/>
    <mergeCell ref="C80:H80"/>
    <mergeCell ref="C59:H59"/>
    <mergeCell ref="B59:B60"/>
    <mergeCell ref="B52:H52"/>
    <mergeCell ref="C56:H56"/>
    <mergeCell ref="B58:H58"/>
    <mergeCell ref="C48:H48"/>
    <mergeCell ref="C49:H49"/>
    <mergeCell ref="B89:B90"/>
    <mergeCell ref="B71:B72"/>
    <mergeCell ref="B83:B84"/>
    <mergeCell ref="B77:B78"/>
    <mergeCell ref="B65:B66"/>
    <mergeCell ref="B82:H82"/>
    <mergeCell ref="C65:H65"/>
    <mergeCell ref="B1:E1"/>
    <mergeCell ref="B3:E3"/>
    <mergeCell ref="B5:E5"/>
    <mergeCell ref="B10:B11"/>
    <mergeCell ref="B7:H7"/>
    <mergeCell ref="C10:H10"/>
    <mergeCell ref="B9:H9"/>
    <mergeCell ref="B31:B32"/>
    <mergeCell ref="B37:B38"/>
    <mergeCell ref="B53:B54"/>
    <mergeCell ref="B30:H30"/>
    <mergeCell ref="C34:H34"/>
    <mergeCell ref="C31:H31"/>
    <mergeCell ref="C37:H37"/>
    <mergeCell ref="C53:H53"/>
    <mergeCell ref="B36:H36"/>
    <mergeCell ref="C45:H45"/>
    <mergeCell ref="C46:H46"/>
    <mergeCell ref="C47:H47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Drugo tromjesečje 2021.godine</vt:lpstr>
    </vt:vector>
  </TitlesOfParts>
  <Company>CtrlSoft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</dc:creator>
  <cp:lastModifiedBy>comp</cp:lastModifiedBy>
  <cp:lastPrinted>2021-03-22T12:38:09Z</cp:lastPrinted>
  <dcterms:created xsi:type="dcterms:W3CDTF">2017-04-09T18:12:24Z</dcterms:created>
  <dcterms:modified xsi:type="dcterms:W3CDTF">2021-07-01T05:27:24Z</dcterms:modified>
</cp:coreProperties>
</file>