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Glazbena škola Josipa Runjanina - RAD (Martina)\Poslovanje Glazbena škola - 2021. godina\Financijska izvješća za 2021. godinu\Godišnja (I.-XII.)\"/>
    </mc:Choice>
  </mc:AlternateContent>
  <xr:revisionPtr revIDLastSave="0" documentId="13_ncr:1_{F4694605-2847-4E3A-88CF-34F952957E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vršenje proračuna za 2021.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1" i="5" l="1"/>
  <c r="F7" i="5"/>
  <c r="F25" i="5"/>
  <c r="F8" i="5"/>
  <c r="F9" i="5"/>
  <c r="F14" i="5"/>
  <c r="F21" i="5"/>
  <c r="F26" i="5"/>
  <c r="P181" i="5"/>
  <c r="P7" i="5"/>
  <c r="P8" i="5"/>
  <c r="P9" i="5"/>
  <c r="P14" i="5"/>
  <c r="P21" i="5"/>
  <c r="P25" i="5"/>
  <c r="P26" i="5"/>
  <c r="W181" i="5"/>
  <c r="W7" i="5"/>
  <c r="W8" i="5"/>
  <c r="W9" i="5"/>
  <c r="W14" i="5"/>
  <c r="W21" i="5"/>
  <c r="W25" i="5"/>
  <c r="W26" i="5"/>
  <c r="N66" i="5"/>
  <c r="N95" i="5"/>
  <c r="N98" i="5"/>
  <c r="N128" i="5"/>
  <c r="N119" i="5" s="1"/>
  <c r="N25" i="5" s="1"/>
  <c r="N7" i="5" s="1"/>
  <c r="N181" i="5" s="1"/>
  <c r="N133" i="5"/>
  <c r="N138" i="5"/>
  <c r="N139" i="5"/>
  <c r="N144" i="5"/>
  <c r="N151" i="5"/>
  <c r="N155" i="5"/>
  <c r="N173" i="5"/>
  <c r="N174" i="5"/>
  <c r="N8" i="5"/>
  <c r="N21" i="5"/>
  <c r="N14" i="5"/>
  <c r="N16" i="5"/>
  <c r="N15" i="5"/>
  <c r="N9" i="5"/>
  <c r="N10" i="5"/>
  <c r="F42" i="5"/>
  <c r="F51" i="5"/>
  <c r="F66" i="5"/>
  <c r="F115" i="5"/>
  <c r="F116" i="5"/>
  <c r="F89" i="5"/>
  <c r="F78" i="5"/>
  <c r="F83" i="5"/>
  <c r="H181" i="5"/>
  <c r="H7" i="5"/>
  <c r="H8" i="5"/>
  <c r="H14" i="5"/>
  <c r="S181" i="5"/>
  <c r="S151" i="5"/>
  <c r="S155" i="5"/>
  <c r="S156" i="5"/>
  <c r="J181" i="5"/>
  <c r="J151" i="5"/>
  <c r="J155" i="5"/>
  <c r="J156" i="5"/>
  <c r="J157" i="5"/>
  <c r="J161" i="5"/>
  <c r="J165" i="5"/>
  <c r="J169" i="5"/>
  <c r="J171" i="5"/>
  <c r="J173" i="5"/>
  <c r="J174" i="5"/>
  <c r="J152" i="5"/>
  <c r="J153" i="5"/>
  <c r="J8" i="5"/>
  <c r="J7" i="5"/>
  <c r="J25" i="5"/>
  <c r="J148" i="5"/>
  <c r="J149" i="5"/>
  <c r="J138" i="5"/>
  <c r="J139" i="5"/>
  <c r="J140" i="5"/>
  <c r="J144" i="5"/>
  <c r="J119" i="5"/>
  <c r="J120" i="5"/>
  <c r="J124" i="5"/>
  <c r="J126" i="5"/>
  <c r="J128" i="5"/>
  <c r="J135" i="5"/>
  <c r="J115" i="5"/>
  <c r="J116" i="5"/>
  <c r="J66" i="5"/>
  <c r="J67" i="5"/>
  <c r="J73" i="5"/>
  <c r="J78" i="5"/>
  <c r="J83" i="5"/>
  <c r="J89" i="5"/>
  <c r="J95" i="5"/>
  <c r="J98" i="5"/>
  <c r="J104" i="5"/>
  <c r="J108" i="5"/>
  <c r="J42" i="5"/>
  <c r="J62" i="5"/>
  <c r="J64" i="5"/>
  <c r="J57" i="5"/>
  <c r="J51" i="5"/>
  <c r="J43" i="5"/>
  <c r="J26" i="5"/>
  <c r="J27" i="5"/>
  <c r="J36" i="5"/>
  <c r="J21" i="5"/>
  <c r="J9" i="5"/>
  <c r="G14" i="5"/>
  <c r="G8" i="5" s="1"/>
  <c r="G7" i="5" s="1"/>
  <c r="G181" i="5" s="1"/>
</calcChain>
</file>

<file path=xl/sharedStrings.xml><?xml version="1.0" encoding="utf-8"?>
<sst xmlns="http://schemas.openxmlformats.org/spreadsheetml/2006/main" count="203" uniqueCount="180">
  <si>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</si>
  <si>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</si>
  <si>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</si>
  <si>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</si>
  <si>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</si>
  <si>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</si>
  <si>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</si>
  <si>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</si>
  <si>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</si>
  <si>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M.P.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</si>
  <si>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</si>
  <si>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</si>
  <si>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</si>
  <si>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</si>
  <si>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</si>
  <si>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</si>
  <si>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</si>
  <si>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</si>
  <si>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</si>
  <si>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</si>
  <si>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</si>
  <si>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</si>
  <si>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</si>
  <si>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</si>
  <si>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Dop.za obv.zdrav.osig.</t>
  </si>
  <si>
    <t>Službena putovanja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</si>
  <si>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</si>
  <si>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</si>
  <si>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</si>
  <si>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</si>
  <si>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</si>
  <si>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</si>
  <si>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</si>
  <si>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</si>
  <si>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</si>
  <si>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</si>
  <si>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</si>
  <si>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</si>
  <si>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</si>
  <si>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</si>
  <si>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</si>
  <si>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</si>
  <si>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</si>
  <si>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</si>
  <si>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</si>
  <si>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</si>
  <si>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</si>
  <si>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</si>
  <si>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</si>
  <si>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</si>
  <si>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</si>
  <si>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</si>
  <si>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</si>
  <si>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</si>
  <si>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</si>
  <si>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</si>
  <si>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</si>
  <si>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</si>
  <si>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</si>
  <si>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Vlastiti</t>
  </si>
  <si>
    <t>Županijski proračun</t>
  </si>
  <si>
    <t>Gradski  proračun- DEC.</t>
  </si>
  <si>
    <t>Gradski proračun</t>
  </si>
  <si>
    <t>Materijal i sirovine</t>
  </si>
  <si>
    <t>Umjetnička djela- izložena u galerijama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</si>
  <si>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</si>
  <si>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</si>
  <si>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</si>
  <si>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</si>
  <si>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</si>
  <si>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</si>
  <si>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</si>
  <si>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</si>
  <si>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</si>
  <si>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</si>
  <si>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</si>
  <si>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</si>
  <si>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</si>
  <si>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</si>
  <si>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</si>
  <si>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</si>
  <si>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</si>
  <si>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</si>
  <si>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</si>
  <si>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</si>
  <si>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</si>
  <si>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</si>
  <si>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</si>
  <si>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</si>
  <si>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</si>
  <si>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</si>
  <si>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</si>
  <si>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</si>
  <si>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</si>
  <si>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</si>
  <si>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</si>
  <si>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</si>
  <si>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</si>
  <si>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</si>
  <si>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</si>
  <si>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</si>
  <si>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</si>
  <si>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</si>
  <si>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</si>
  <si>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</si>
  <si>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</si>
  <si>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</si>
  <si>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</si>
  <si>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</si>
  <si>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</si>
  <si>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</si>
  <si>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</si>
  <si>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</si>
  <si>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</si>
  <si>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</si>
  <si>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</si>
  <si>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</si>
  <si>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</si>
  <si>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</si>
  <si>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</si>
  <si>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</si>
  <si>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</si>
  <si>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</si>
  <si>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</si>
  <si>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</si>
  <si>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</si>
  <si>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</si>
  <si>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</si>
  <si>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</si>
  <si>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</si>
  <si>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</si>
  <si>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</si>
  <si>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</si>
  <si>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</si>
  <si>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</si>
  <si>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</si>
  <si>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Telefoni i ostali uređaji</t>
  </si>
  <si>
    <t>Novč.naknada zbog nezapoš.invalida</t>
  </si>
  <si>
    <t>Prihodi od nefin. Im. i nadoknade šteta s osnova osiguranja</t>
  </si>
  <si>
    <t>Radio i TV prijemnici</t>
  </si>
  <si>
    <t>Ostala komunikacijska oprema</t>
  </si>
  <si>
    <t>Oprema za održavanje prostorija</t>
  </si>
  <si>
    <t>Naknade za prijevoz na posao i sa posla</t>
  </si>
  <si>
    <t>Elektronski mediji</t>
  </si>
  <si>
    <t>Promidžbeni materijali</t>
  </si>
  <si>
    <t>Usluge platnog prometa</t>
  </si>
  <si>
    <t>Mat.i dij.za tek.i inv.održ. postrojenja i opreme</t>
  </si>
  <si>
    <t>Usluge agencija, studentskog servisa</t>
  </si>
  <si>
    <t>___________________</t>
  </si>
  <si>
    <t xml:space="preserve">(Dinka Peti, mag.mus.) </t>
  </si>
  <si>
    <t xml:space="preserve">   Ravnateljica</t>
  </si>
  <si>
    <t>Licence</t>
  </si>
  <si>
    <t>Oprema</t>
  </si>
  <si>
    <t>Sudske pristojbe</t>
  </si>
  <si>
    <t>Ostale pristojbe i naknade</t>
  </si>
  <si>
    <t>Troškovi sudskih postupaka</t>
  </si>
  <si>
    <t>PRENESENI VIŠAK IZ 2021. GODINE</t>
  </si>
  <si>
    <t>Plaće po sudskim presudama</t>
  </si>
  <si>
    <t>Plaće za prekovremeni rad</t>
  </si>
  <si>
    <t>Bruto plaće za smjenski rad</t>
  </si>
  <si>
    <t>Doprinos za zaštitu zdravlja</t>
  </si>
  <si>
    <t>Doprinos u slučaju nezaposl.</t>
  </si>
  <si>
    <t>Zatezne kamate za poreze</t>
  </si>
  <si>
    <t>Zatezne kamate za doprinose</t>
  </si>
  <si>
    <t>Ostale zatezne kamate</t>
  </si>
  <si>
    <t>Ostale naknade građanima iz proračuna</t>
  </si>
  <si>
    <t>Naknade građanima iz proračuna</t>
  </si>
  <si>
    <t>Ostale naknade iz proračuna u naravi</t>
  </si>
  <si>
    <t>EU sredstva</t>
  </si>
  <si>
    <t>Mat.i dij.za tek.i inv.održ. transportnih sredstava</t>
  </si>
  <si>
    <t>Laboratorijske usluge</t>
  </si>
  <si>
    <t>Nagrade</t>
  </si>
  <si>
    <t>Darovi</t>
  </si>
  <si>
    <t>Naknada za bolest, invalidnost</t>
  </si>
  <si>
    <t>Regres za godišnji odmor</t>
  </si>
  <si>
    <t>Ostali nenavedeni rashodi za zaposlene</t>
  </si>
  <si>
    <t>Pomoći-mzo</t>
  </si>
  <si>
    <t>Pomoći-asistenti</t>
  </si>
  <si>
    <t>Izvršeno</t>
  </si>
  <si>
    <t>IZVRŠENJE FINANCIJSKOG PLANA ZA 2021.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</si>
</sst>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4"/>
      <color rgb="FFFFFFFF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theme="0"/>
      <name val="Times New Roman"/>
      <family val="1"/>
      <charset val="238"/>
    </font>
    <font>
      <sz val="14"/>
      <color rgb="FFFFFFFF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28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194">
    <xf numFmtId="0" fontId="0" fillId="0" borderId="0" xfId="0"/>
    <xf numFmtId="3" fontId="6" fillId="0" borderId="0" xfId="0" applyNumberFormat="1" applyFont="1"/>
    <xf numFmtId="3" fontId="8" fillId="0" borderId="0" xfId="0" applyNumberFormat="1" applyFont="1"/>
    <xf numFmtId="3" fontId="8" fillId="3" borderId="0" xfId="0" applyNumberFormat="1" applyFont="1" applyFill="1"/>
    <xf numFmtId="3" fontId="8" fillId="0" borderId="0" xfId="0" applyNumberFormat="1" applyFont="1" applyBorder="1"/>
    <xf numFmtId="3" fontId="8" fillId="0" borderId="0" xfId="0" applyNumberFormat="1" applyFont="1" applyAlignment="1">
      <alignment wrapText="1"/>
    </xf>
    <xf numFmtId="0" fontId="8" fillId="0" borderId="0" xfId="0" applyNumberFormat="1" applyFont="1" applyAlignment="1">
      <alignment horizontal="center"/>
    </xf>
    <xf numFmtId="3" fontId="6" fillId="0" borderId="0" xfId="0" quotePrefix="1" applyNumberFormat="1" applyFont="1" applyFill="1" applyBorder="1" applyAlignment="1">
      <alignment horizontal="left"/>
    </xf>
    <xf numFmtId="3" fontId="6" fillId="0" borderId="0" xfId="0" applyNumberFormat="1" applyFont="1" applyBorder="1"/>
    <xf numFmtId="3" fontId="8" fillId="3" borderId="0" xfId="0" applyNumberFormat="1" applyFont="1" applyFill="1" applyAlignment="1">
      <alignment wrapText="1"/>
    </xf>
    <xf numFmtId="0" fontId="6" fillId="5" borderId="6" xfId="0" quotePrefix="1" applyNumberFormat="1" applyFont="1" applyFill="1" applyBorder="1" applyAlignment="1">
      <alignment horizontal="center" vertical="center" wrapText="1"/>
    </xf>
    <xf numFmtId="0" fontId="6" fillId="5" borderId="7" xfId="0" applyNumberFormat="1" applyFont="1" applyFill="1" applyBorder="1" applyAlignment="1">
      <alignment horizontal="center" vertical="center" wrapText="1"/>
    </xf>
    <xf numFmtId="3" fontId="6" fillId="5" borderId="7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/>
    </xf>
    <xf numFmtId="0" fontId="6" fillId="2" borderId="14" xfId="0" applyNumberFormat="1" applyFont="1" applyFill="1" applyBorder="1" applyAlignment="1">
      <alignment horizontal="center"/>
    </xf>
    <xf numFmtId="4" fontId="6" fillId="10" borderId="14" xfId="0" applyNumberFormat="1" applyFont="1" applyFill="1" applyBorder="1" applyAlignment="1">
      <alignment horizontal="right"/>
    </xf>
    <xf numFmtId="4" fontId="6" fillId="2" borderId="14" xfId="4" applyNumberFormat="1" applyFont="1" applyFill="1" applyBorder="1" applyAlignment="1">
      <alignment horizontal="right"/>
    </xf>
    <xf numFmtId="4" fontId="6" fillId="10" borderId="14" xfId="4" applyNumberFormat="1" applyFont="1" applyFill="1" applyBorder="1" applyAlignment="1">
      <alignment horizontal="right"/>
    </xf>
    <xf numFmtId="4" fontId="6" fillId="2" borderId="14" xfId="0" applyNumberFormat="1" applyFont="1" applyFill="1" applyBorder="1" applyAlignment="1">
      <alignment horizontal="right"/>
    </xf>
    <xf numFmtId="3" fontId="6" fillId="3" borderId="0" xfId="0" applyNumberFormat="1" applyFont="1" applyFill="1"/>
    <xf numFmtId="3" fontId="6" fillId="2" borderId="0" xfId="0" applyNumberFormat="1" applyFont="1" applyFill="1"/>
    <xf numFmtId="0" fontId="8" fillId="0" borderId="2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1" xfId="4" applyNumberFormat="1" applyFont="1" applyBorder="1" applyAlignment="1">
      <alignment horizontal="right"/>
    </xf>
    <xf numFmtId="0" fontId="8" fillId="0" borderId="20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4" fontId="8" fillId="0" borderId="2" xfId="4" applyNumberFormat="1" applyFont="1" applyBorder="1" applyAlignment="1">
      <alignment horizontal="right"/>
    </xf>
    <xf numFmtId="0" fontId="8" fillId="3" borderId="20" xfId="0" applyNumberFormat="1" applyFont="1" applyFill="1" applyBorder="1" applyAlignment="1">
      <alignment horizontal="center"/>
    </xf>
    <xf numFmtId="4" fontId="8" fillId="11" borderId="2" xfId="0" applyNumberFormat="1" applyFont="1" applyFill="1" applyBorder="1" applyAlignment="1">
      <alignment horizontal="right"/>
    </xf>
    <xf numFmtId="4" fontId="8" fillId="3" borderId="2" xfId="0" applyNumberFormat="1" applyFont="1" applyFill="1" applyBorder="1" applyAlignment="1">
      <alignment horizontal="right"/>
    </xf>
    <xf numFmtId="4" fontId="8" fillId="11" borderId="2" xfId="4" applyNumberFormat="1" applyFont="1" applyFill="1" applyBorder="1" applyAlignment="1">
      <alignment horizontal="right"/>
    </xf>
    <xf numFmtId="0" fontId="8" fillId="6" borderId="10" xfId="0" applyNumberFormat="1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center" wrapText="1"/>
    </xf>
    <xf numFmtId="4" fontId="8" fillId="12" borderId="1" xfId="0" applyNumberFormat="1" applyFont="1" applyFill="1" applyBorder="1" applyAlignment="1">
      <alignment horizontal="right"/>
    </xf>
    <xf numFmtId="165" fontId="8" fillId="12" borderId="1" xfId="0" applyNumberFormat="1" applyFont="1" applyFill="1" applyBorder="1" applyAlignment="1">
      <alignment horizontal="right"/>
    </xf>
    <xf numFmtId="4" fontId="8" fillId="6" borderId="1" xfId="0" applyNumberFormat="1" applyFont="1" applyFill="1" applyBorder="1" applyAlignment="1">
      <alignment horizontal="right"/>
    </xf>
    <xf numFmtId="165" fontId="12" fillId="12" borderId="1" xfId="7" applyNumberFormat="1" applyFont="1" applyFill="1" applyBorder="1" applyAlignment="1"/>
    <xf numFmtId="3" fontId="8" fillId="6" borderId="0" xfId="0" applyNumberFormat="1" applyFont="1" applyFill="1"/>
    <xf numFmtId="0" fontId="8" fillId="0" borderId="1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right"/>
    </xf>
    <xf numFmtId="165" fontId="12" fillId="0" borderId="1" xfId="7" applyNumberFormat="1" applyFont="1" applyBorder="1" applyAlignment="1"/>
    <xf numFmtId="4" fontId="8" fillId="12" borderId="1" xfId="4" applyNumberFormat="1" applyFont="1" applyFill="1" applyBorder="1" applyAlignment="1">
      <alignment horizontal="right"/>
    </xf>
    <xf numFmtId="4" fontId="8" fillId="6" borderId="1" xfId="4" applyNumberFormat="1" applyFont="1" applyFill="1" applyBorder="1" applyAlignment="1">
      <alignment horizontal="right"/>
    </xf>
    <xf numFmtId="0" fontId="8" fillId="3" borderId="10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wrapText="1"/>
    </xf>
    <xf numFmtId="4" fontId="8" fillId="11" borderId="1" xfId="4" applyNumberFormat="1" applyFont="1" applyFill="1" applyBorder="1" applyAlignment="1">
      <alignment horizontal="right"/>
    </xf>
    <xf numFmtId="165" fontId="8" fillId="11" borderId="1" xfId="0" applyNumberFormat="1" applyFont="1" applyFill="1" applyBorder="1" applyAlignment="1">
      <alignment horizontal="right"/>
    </xf>
    <xf numFmtId="4" fontId="8" fillId="3" borderId="1" xfId="4" applyNumberFormat="1" applyFont="1" applyFill="1" applyBorder="1" applyAlignment="1">
      <alignment horizontal="right"/>
    </xf>
    <xf numFmtId="4" fontId="8" fillId="11" borderId="1" xfId="0" applyNumberFormat="1" applyFont="1" applyFill="1" applyBorder="1" applyAlignment="1">
      <alignment horizontal="right"/>
    </xf>
    <xf numFmtId="0" fontId="8" fillId="6" borderId="1" xfId="0" applyNumberFormat="1" applyFont="1" applyFill="1" applyBorder="1"/>
    <xf numFmtId="0" fontId="8" fillId="6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165" fontId="12" fillId="11" borderId="1" xfId="7" applyNumberFormat="1" applyFont="1" applyFill="1" applyBorder="1" applyAlignment="1"/>
    <xf numFmtId="3" fontId="6" fillId="6" borderId="0" xfId="0" applyNumberFormat="1" applyFont="1" applyFill="1"/>
    <xf numFmtId="0" fontId="8" fillId="0" borderId="1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4" fontId="8" fillId="0" borderId="1" xfId="4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3" fontId="8" fillId="6" borderId="1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4" fontId="8" fillId="3" borderId="2" xfId="4" applyNumberFormat="1" applyFont="1" applyFill="1" applyBorder="1" applyAlignment="1">
      <alignment horizontal="right"/>
    </xf>
    <xf numFmtId="165" fontId="12" fillId="0" borderId="2" xfId="7" applyNumberFormat="1" applyFont="1" applyBorder="1" applyAlignment="1"/>
    <xf numFmtId="49" fontId="8" fillId="6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Fill="1" applyBorder="1" applyAlignment="1">
      <alignment horizontal="center" shrinkToFit="1"/>
    </xf>
    <xf numFmtId="49" fontId="8" fillId="3" borderId="1" xfId="0" applyNumberFormat="1" applyFont="1" applyFill="1" applyBorder="1" applyAlignment="1">
      <alignment horizontal="center" shrinkToFit="1"/>
    </xf>
    <xf numFmtId="49" fontId="8" fillId="0" borderId="1" xfId="0" applyNumberFormat="1" applyFont="1" applyBorder="1" applyAlignment="1">
      <alignment horizontal="center" shrinkToFit="1"/>
    </xf>
    <xf numFmtId="0" fontId="8" fillId="2" borderId="24" xfId="0" applyNumberFormat="1" applyFont="1" applyFill="1" applyBorder="1" applyAlignment="1">
      <alignment horizontal="center"/>
    </xf>
    <xf numFmtId="0" fontId="6" fillId="2" borderId="5" xfId="0" quotePrefix="1" applyNumberFormat="1" applyFont="1" applyFill="1" applyBorder="1" applyAlignment="1">
      <alignment horizontal="center" vertical="justify"/>
    </xf>
    <xf numFmtId="4" fontId="6" fillId="10" borderId="5" xfId="4" applyNumberFormat="1" applyFont="1" applyFill="1" applyBorder="1" applyAlignment="1">
      <alignment horizontal="right"/>
    </xf>
    <xf numFmtId="165" fontId="6" fillId="10" borderId="5" xfId="0" applyNumberFormat="1" applyFont="1" applyFill="1" applyBorder="1" applyAlignment="1">
      <alignment horizontal="right"/>
    </xf>
    <xf numFmtId="4" fontId="6" fillId="2" borderId="5" xfId="4" applyNumberFormat="1" applyFont="1" applyFill="1" applyBorder="1" applyAlignment="1">
      <alignment horizontal="right"/>
    </xf>
    <xf numFmtId="165" fontId="11" fillId="10" borderId="5" xfId="7" applyNumberFormat="1" applyFont="1" applyFill="1" applyBorder="1" applyAlignment="1"/>
    <xf numFmtId="0" fontId="8" fillId="3" borderId="0" xfId="0" applyNumberFormat="1" applyFont="1" applyFill="1" applyBorder="1" applyAlignment="1">
      <alignment horizontal="center"/>
    </xf>
    <xf numFmtId="0" fontId="6" fillId="3" borderId="0" xfId="0" quotePrefix="1" applyNumberFormat="1" applyFont="1" applyFill="1" applyBorder="1" applyAlignment="1">
      <alignment horizontal="center" vertical="justify"/>
    </xf>
    <xf numFmtId="3" fontId="6" fillId="3" borderId="0" xfId="0" applyNumberFormat="1" applyFont="1" applyFill="1" applyBorder="1"/>
    <xf numFmtId="0" fontId="15" fillId="3" borderId="0" xfId="0" applyNumberFormat="1" applyFont="1" applyFill="1" applyBorder="1" applyAlignment="1">
      <alignment horizontal="center"/>
    </xf>
    <xf numFmtId="0" fontId="16" fillId="3" borderId="0" xfId="0" quotePrefix="1" applyNumberFormat="1" applyFont="1" applyFill="1" applyBorder="1" applyAlignment="1">
      <alignment horizontal="center" vertical="justify"/>
    </xf>
    <xf numFmtId="3" fontId="6" fillId="0" borderId="0" xfId="0" applyNumberFormat="1" applyFont="1" applyBorder="1" applyAlignment="1"/>
    <xf numFmtId="0" fontId="16" fillId="0" borderId="0" xfId="0" applyNumberFormat="1" applyFont="1" applyBorder="1" applyAlignment="1">
      <alignment horizontal="center"/>
    </xf>
    <xf numFmtId="0" fontId="15" fillId="0" borderId="0" xfId="0" applyNumberFormat="1" applyFont="1" applyBorder="1"/>
    <xf numFmtId="3" fontId="6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 indent="1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/>
    <xf numFmtId="0" fontId="8" fillId="0" borderId="0" xfId="0" applyNumberFormat="1" applyFont="1"/>
    <xf numFmtId="0" fontId="8" fillId="3" borderId="2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8" fillId="0" borderId="3" xfId="0" applyNumberFormat="1" applyFont="1" applyBorder="1" applyAlignment="1">
      <alignment horizontal="right"/>
    </xf>
    <xf numFmtId="4" fontId="8" fillId="3" borderId="3" xfId="0" applyNumberFormat="1" applyFont="1" applyFill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4" fontId="8" fillId="3" borderId="4" xfId="4" applyNumberFormat="1" applyFont="1" applyFill="1" applyBorder="1" applyAlignment="1">
      <alignment horizontal="right"/>
    </xf>
    <xf numFmtId="4" fontId="8" fillId="6" borderId="3" xfId="4" applyNumberFormat="1" applyFont="1" applyFill="1" applyBorder="1" applyAlignment="1">
      <alignment horizontal="right"/>
    </xf>
    <xf numFmtId="4" fontId="8" fillId="6" borderId="3" xfId="0" applyNumberFormat="1" applyFont="1" applyFill="1" applyBorder="1" applyAlignment="1">
      <alignment horizontal="right"/>
    </xf>
    <xf numFmtId="4" fontId="6" fillId="2" borderId="14" xfId="4" applyNumberFormat="1" applyFont="1" applyFill="1" applyBorder="1" applyAlignment="1">
      <alignment horizontal="right" wrapText="1"/>
    </xf>
    <xf numFmtId="4" fontId="8" fillId="0" borderId="3" xfId="4" applyNumberFormat="1" applyFont="1" applyBorder="1" applyAlignment="1">
      <alignment horizontal="right"/>
    </xf>
    <xf numFmtId="4" fontId="8" fillId="3" borderId="3" xfId="4" applyNumberFormat="1" applyFont="1" applyFill="1" applyBorder="1" applyAlignment="1">
      <alignment horizontal="right"/>
    </xf>
    <xf numFmtId="4" fontId="8" fillId="12" borderId="3" xfId="0" applyNumberFormat="1" applyFont="1" applyFill="1" applyBorder="1" applyAlignment="1">
      <alignment horizontal="right"/>
    </xf>
    <xf numFmtId="4" fontId="8" fillId="12" borderId="3" xfId="4" applyNumberFormat="1" applyFont="1" applyFill="1" applyBorder="1" applyAlignment="1">
      <alignment horizontal="right"/>
    </xf>
    <xf numFmtId="4" fontId="8" fillId="11" borderId="4" xfId="4" applyNumberFormat="1" applyFont="1" applyFill="1" applyBorder="1" applyAlignment="1">
      <alignment horizontal="right"/>
    </xf>
    <xf numFmtId="0" fontId="8" fillId="3" borderId="23" xfId="0" applyNumberFormat="1" applyFont="1" applyFill="1" applyBorder="1" applyAlignment="1">
      <alignment horizontal="center"/>
    </xf>
    <xf numFmtId="165" fontId="6" fillId="10" borderId="14" xfId="0" applyNumberFormat="1" applyFont="1" applyFill="1" applyBorder="1" applyAlignment="1">
      <alignment horizontal="right"/>
    </xf>
    <xf numFmtId="4" fontId="11" fillId="10" borderId="14" xfId="7" applyNumberFormat="1" applyFont="1" applyFill="1" applyBorder="1"/>
    <xf numFmtId="0" fontId="8" fillId="6" borderId="23" xfId="0" applyNumberFormat="1" applyFont="1" applyFill="1" applyBorder="1" applyAlignment="1">
      <alignment horizontal="center"/>
    </xf>
    <xf numFmtId="0" fontId="8" fillId="6" borderId="3" xfId="0" applyNumberFormat="1" applyFont="1" applyFill="1" applyBorder="1" applyAlignment="1">
      <alignment horizontal="center" wrapText="1"/>
    </xf>
    <xf numFmtId="165" fontId="8" fillId="12" borderId="3" xfId="0" applyNumberFormat="1" applyFont="1" applyFill="1" applyBorder="1" applyAlignment="1">
      <alignment horizontal="right"/>
    </xf>
    <xf numFmtId="165" fontId="12" fillId="12" borderId="3" xfId="7" applyNumberFormat="1" applyFont="1" applyFill="1" applyBorder="1" applyAlignment="1"/>
    <xf numFmtId="0" fontId="6" fillId="2" borderId="14" xfId="0" applyNumberFormat="1" applyFont="1" applyFill="1" applyBorder="1" applyAlignment="1">
      <alignment horizontal="center" wrapText="1"/>
    </xf>
    <xf numFmtId="0" fontId="8" fillId="0" borderId="2" xfId="0" applyNumberFormat="1" applyFont="1" applyBorder="1" applyAlignment="1">
      <alignment horizontal="center" wrapText="1"/>
    </xf>
    <xf numFmtId="165" fontId="11" fillId="10" borderId="14" xfId="7" applyNumberFormat="1" applyFont="1" applyFill="1" applyBorder="1" applyAlignment="1"/>
    <xf numFmtId="0" fontId="8" fillId="3" borderId="2" xfId="0" applyNumberFormat="1" applyFont="1" applyFill="1" applyBorder="1"/>
    <xf numFmtId="165" fontId="8" fillId="11" borderId="2" xfId="0" applyNumberFormat="1" applyFont="1" applyFill="1" applyBorder="1" applyAlignment="1">
      <alignment horizontal="right"/>
    </xf>
    <xf numFmtId="0" fontId="8" fillId="6" borderId="3" xfId="0" applyNumberFormat="1" applyFont="1" applyFill="1" applyBorder="1" applyAlignment="1">
      <alignment horizontal="center"/>
    </xf>
    <xf numFmtId="4" fontId="6" fillId="10" borderId="14" xfId="4" applyNumberFormat="1" applyFont="1" applyFill="1" applyBorder="1" applyAlignment="1">
      <alignment horizontal="right" wrapText="1"/>
    </xf>
    <xf numFmtId="165" fontId="12" fillId="11" borderId="2" xfId="7" applyNumberFormat="1" applyFont="1" applyFill="1" applyBorder="1" applyAlignment="1"/>
    <xf numFmtId="0" fontId="9" fillId="4" borderId="20" xfId="0" applyNumberFormat="1" applyFont="1" applyFill="1" applyBorder="1" applyAlignment="1">
      <alignment horizontal="left"/>
    </xf>
    <xf numFmtId="3" fontId="13" fillId="7" borderId="2" xfId="0" applyNumberFormat="1" applyFont="1" applyFill="1" applyBorder="1" applyAlignment="1">
      <alignment horizontal="center"/>
    </xf>
    <xf numFmtId="4" fontId="14" fillId="9" borderId="2" xfId="4" applyNumberFormat="1" applyFont="1" applyFill="1" applyBorder="1" applyAlignment="1">
      <alignment horizontal="right"/>
    </xf>
    <xf numFmtId="4" fontId="13" fillId="4" borderId="2" xfId="4" applyNumberFormat="1" applyFont="1" applyFill="1" applyBorder="1" applyAlignment="1">
      <alignment horizontal="right"/>
    </xf>
    <xf numFmtId="165" fontId="10" fillId="9" borderId="2" xfId="7" applyNumberFormat="1" applyFont="1" applyFill="1" applyBorder="1" applyAlignment="1"/>
    <xf numFmtId="3" fontId="6" fillId="2" borderId="14" xfId="0" applyNumberFormat="1" applyFont="1" applyFill="1" applyBorder="1" applyAlignment="1">
      <alignment horizontal="center" wrapText="1"/>
    </xf>
    <xf numFmtId="3" fontId="6" fillId="2" borderId="14" xfId="0" applyNumberFormat="1" applyFont="1" applyFill="1" applyBorder="1" applyAlignment="1">
      <alignment horizontal="center"/>
    </xf>
    <xf numFmtId="0" fontId="8" fillId="3" borderId="25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165" fontId="12" fillId="0" borderId="4" xfId="7" applyNumberFormat="1" applyFont="1" applyBorder="1" applyAlignment="1"/>
    <xf numFmtId="0" fontId="6" fillId="2" borderId="14" xfId="0" applyNumberFormat="1" applyFont="1" applyFill="1" applyBorder="1" applyAlignment="1">
      <alignment horizontal="center" wrapText="1" shrinkToFit="1"/>
    </xf>
    <xf numFmtId="49" fontId="8" fillId="6" borderId="3" xfId="0" applyNumberFormat="1" applyFont="1" applyFill="1" applyBorder="1" applyAlignment="1">
      <alignment horizontal="center" shrinkToFit="1"/>
    </xf>
    <xf numFmtId="49" fontId="6" fillId="2" borderId="14" xfId="0" applyNumberFormat="1" applyFont="1" applyFill="1" applyBorder="1" applyAlignment="1">
      <alignment horizontal="center" shrinkToFit="1"/>
    </xf>
    <xf numFmtId="3" fontId="18" fillId="0" borderId="0" xfId="0" applyNumberFormat="1" applyFont="1" applyBorder="1" applyAlignment="1">
      <alignment horizontal="center"/>
    </xf>
    <xf numFmtId="0" fontId="6" fillId="8" borderId="26" xfId="0" applyNumberFormat="1" applyFont="1" applyFill="1" applyBorder="1" applyAlignment="1">
      <alignment horizontal="center"/>
    </xf>
    <xf numFmtId="0" fontId="6" fillId="8" borderId="27" xfId="0" applyNumberFormat="1" applyFont="1" applyFill="1" applyBorder="1" applyAlignment="1">
      <alignment horizontal="center"/>
    </xf>
    <xf numFmtId="0" fontId="6" fillId="8" borderId="28" xfId="0" applyNumberFormat="1" applyFont="1" applyFill="1" applyBorder="1" applyAlignment="1">
      <alignment horizontal="center"/>
    </xf>
    <xf numFmtId="4" fontId="8" fillId="13" borderId="3" xfId="0" applyNumberFormat="1" applyFont="1" applyFill="1" applyBorder="1" applyAlignment="1">
      <alignment horizontal="right"/>
    </xf>
    <xf numFmtId="4" fontId="8" fillId="13" borderId="3" xfId="4" applyNumberFormat="1" applyFont="1" applyFill="1" applyBorder="1" applyAlignment="1">
      <alignment horizontal="right"/>
    </xf>
    <xf numFmtId="4" fontId="8" fillId="13" borderId="1" xfId="0" applyNumberFormat="1" applyFont="1" applyFill="1" applyBorder="1" applyAlignment="1">
      <alignment horizontal="right"/>
    </xf>
    <xf numFmtId="4" fontId="8" fillId="13" borderId="1" xfId="4" applyNumberFormat="1" applyFont="1" applyFill="1" applyBorder="1" applyAlignment="1">
      <alignment horizontal="right"/>
    </xf>
    <xf numFmtId="165" fontId="6" fillId="3" borderId="0" xfId="0" applyNumberFormat="1" applyFont="1" applyFill="1" applyBorder="1" applyAlignment="1">
      <alignment horizontal="center"/>
    </xf>
    <xf numFmtId="4" fontId="8" fillId="0" borderId="12" xfId="0" applyNumberFormat="1" applyFont="1" applyBorder="1" applyAlignment="1">
      <alignment horizontal="right"/>
    </xf>
    <xf numFmtId="4" fontId="8" fillId="13" borderId="12" xfId="0" applyNumberFormat="1" applyFont="1" applyFill="1" applyBorder="1" applyAlignment="1">
      <alignment horizontal="right"/>
    </xf>
    <xf numFmtId="4" fontId="8" fillId="11" borderId="12" xfId="0" applyNumberFormat="1" applyFont="1" applyFill="1" applyBorder="1" applyAlignment="1">
      <alignment horizontal="right"/>
    </xf>
    <xf numFmtId="4" fontId="8" fillId="12" borderId="12" xfId="0" applyNumberFormat="1" applyFont="1" applyFill="1" applyBorder="1" applyAlignment="1">
      <alignment horizontal="right"/>
    </xf>
    <xf numFmtId="4" fontId="6" fillId="10" borderId="9" xfId="4" applyNumberFormat="1" applyFont="1" applyFill="1" applyBorder="1" applyAlignment="1">
      <alignment horizontal="right"/>
    </xf>
    <xf numFmtId="0" fontId="9" fillId="4" borderId="6" xfId="0" quotePrefix="1" applyNumberFormat="1" applyFont="1" applyFill="1" applyBorder="1" applyAlignment="1">
      <alignment horizontal="left" vertical="center" wrapText="1"/>
    </xf>
    <xf numFmtId="0" fontId="9" fillId="7" borderId="7" xfId="0" applyNumberFormat="1" applyFont="1" applyFill="1" applyBorder="1" applyAlignment="1">
      <alignment horizontal="center" vertical="center" wrapText="1"/>
    </xf>
    <xf numFmtId="165" fontId="10" fillId="9" borderId="7" xfId="0" applyNumberFormat="1" applyFont="1" applyFill="1" applyBorder="1" applyAlignment="1">
      <alignment horizontal="right" vertical="center" wrapText="1"/>
    </xf>
    <xf numFmtId="4" fontId="10" fillId="9" borderId="7" xfId="0" applyNumberFormat="1" applyFont="1" applyFill="1" applyBorder="1" applyAlignment="1">
      <alignment horizontal="right" vertical="center" wrapText="1"/>
    </xf>
    <xf numFmtId="4" fontId="9" fillId="4" borderId="7" xfId="4" applyNumberFormat="1" applyFont="1" applyFill="1" applyBorder="1" applyAlignment="1">
      <alignment horizontal="right" vertical="center" wrapText="1"/>
    </xf>
    <xf numFmtId="4" fontId="10" fillId="9" borderId="7" xfId="4" applyNumberFormat="1" applyFont="1" applyFill="1" applyBorder="1" applyAlignment="1">
      <alignment horizontal="right" vertical="center" wrapText="1"/>
    </xf>
    <xf numFmtId="4" fontId="9" fillId="4" borderId="7" xfId="0" applyNumberFormat="1" applyFont="1" applyFill="1" applyBorder="1" applyAlignment="1">
      <alignment horizontal="right" vertical="center" wrapText="1"/>
    </xf>
    <xf numFmtId="4" fontId="10" fillId="9" borderId="8" xfId="0" applyNumberFormat="1" applyFont="1" applyFill="1" applyBorder="1" applyAlignment="1">
      <alignment horizontal="right" vertical="center" wrapText="1"/>
    </xf>
    <xf numFmtId="4" fontId="6" fillId="10" borderId="15" xfId="0" applyNumberFormat="1" applyFont="1" applyFill="1" applyBorder="1" applyAlignment="1">
      <alignment horizontal="right"/>
    </xf>
    <xf numFmtId="4" fontId="8" fillId="0" borderId="29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4" fontId="8" fillId="13" borderId="29" xfId="0" applyNumberFormat="1" applyFont="1" applyFill="1" applyBorder="1" applyAlignment="1">
      <alignment horizontal="right"/>
    </xf>
    <xf numFmtId="4" fontId="8" fillId="11" borderId="22" xfId="0" applyNumberFormat="1" applyFont="1" applyFill="1" applyBorder="1" applyAlignment="1">
      <alignment horizontal="right"/>
    </xf>
    <xf numFmtId="4" fontId="8" fillId="12" borderId="29" xfId="0" applyNumberFormat="1" applyFont="1" applyFill="1" applyBorder="1" applyAlignment="1">
      <alignment horizontal="right"/>
    </xf>
    <xf numFmtId="49" fontId="8" fillId="3" borderId="2" xfId="0" applyNumberFormat="1" applyFont="1" applyFill="1" applyBorder="1" applyAlignment="1">
      <alignment horizontal="center" shrinkToFit="1"/>
    </xf>
    <xf numFmtId="4" fontId="6" fillId="12" borderId="3" xfId="4" applyNumberFormat="1" applyFont="1" applyFill="1" applyBorder="1" applyAlignment="1">
      <alignment horizontal="right"/>
    </xf>
    <xf numFmtId="4" fontId="6" fillId="6" borderId="3" xfId="4" applyNumberFormat="1" applyFont="1" applyFill="1" applyBorder="1" applyAlignment="1">
      <alignment horizontal="right"/>
    </xf>
    <xf numFmtId="49" fontId="8" fillId="0" borderId="2" xfId="0" applyNumberFormat="1" applyFont="1" applyBorder="1" applyAlignment="1">
      <alignment horizontal="center" shrinkToFit="1"/>
    </xf>
    <xf numFmtId="4" fontId="8" fillId="0" borderId="0" xfId="0" applyNumberFormat="1" applyFont="1" applyBorder="1"/>
    <xf numFmtId="0" fontId="19" fillId="14" borderId="16" xfId="0" applyNumberFormat="1" applyFont="1" applyFill="1" applyBorder="1" applyAlignment="1">
      <alignment horizontal="center" vertical="center"/>
    </xf>
    <xf numFmtId="0" fontId="19" fillId="14" borderId="17" xfId="0" applyNumberFormat="1" applyFont="1" applyFill="1" applyBorder="1" applyAlignment="1">
      <alignment horizontal="center" vertical="center"/>
    </xf>
    <xf numFmtId="0" fontId="19" fillId="14" borderId="31" xfId="0" applyNumberFormat="1" applyFont="1" applyFill="1" applyBorder="1" applyAlignment="1">
      <alignment horizontal="center" vertical="center"/>
    </xf>
    <xf numFmtId="0" fontId="19" fillId="14" borderId="11" xfId="0" applyNumberFormat="1" applyFont="1" applyFill="1" applyBorder="1" applyAlignment="1">
      <alignment horizontal="center" vertical="center"/>
    </xf>
    <xf numFmtId="0" fontId="19" fillId="14" borderId="0" xfId="0" applyNumberFormat="1" applyFont="1" applyFill="1" applyBorder="1" applyAlignment="1">
      <alignment horizontal="center" vertical="center"/>
    </xf>
    <xf numFmtId="0" fontId="19" fillId="14" borderId="32" xfId="0" applyNumberFormat="1" applyFont="1" applyFill="1" applyBorder="1" applyAlignment="1">
      <alignment horizontal="center" vertical="center"/>
    </xf>
    <xf numFmtId="0" fontId="19" fillId="14" borderId="18" xfId="0" applyNumberFormat="1" applyFont="1" applyFill="1" applyBorder="1" applyAlignment="1">
      <alignment horizontal="center" vertical="center"/>
    </xf>
    <xf numFmtId="0" fontId="19" fillId="14" borderId="19" xfId="0" applyNumberFormat="1" applyFont="1" applyFill="1" applyBorder="1" applyAlignment="1">
      <alignment horizontal="center" vertical="center"/>
    </xf>
    <xf numFmtId="0" fontId="19" fillId="14" borderId="3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6" fillId="8" borderId="16" xfId="0" applyNumberFormat="1" applyFont="1" applyFill="1" applyBorder="1" applyAlignment="1">
      <alignment horizontal="center"/>
    </xf>
    <xf numFmtId="0" fontId="6" fillId="8" borderId="17" xfId="0" applyNumberFormat="1" applyFont="1" applyFill="1" applyBorder="1" applyAlignment="1">
      <alignment horizontal="center"/>
    </xf>
    <xf numFmtId="0" fontId="6" fillId="8" borderId="26" xfId="0" applyNumberFormat="1" applyFont="1" applyFill="1" applyBorder="1" applyAlignment="1">
      <alignment horizontal="center"/>
    </xf>
    <xf numFmtId="0" fontId="6" fillId="8" borderId="11" xfId="0" applyNumberFormat="1" applyFont="1" applyFill="1" applyBorder="1" applyAlignment="1">
      <alignment horizontal="center"/>
    </xf>
    <xf numFmtId="0" fontId="6" fillId="8" borderId="0" xfId="0" applyNumberFormat="1" applyFont="1" applyFill="1" applyBorder="1" applyAlignment="1">
      <alignment horizontal="center"/>
    </xf>
    <xf numFmtId="0" fontId="6" fillId="8" borderId="27" xfId="0" applyNumberFormat="1" applyFont="1" applyFill="1" applyBorder="1" applyAlignment="1">
      <alignment horizontal="center"/>
    </xf>
    <xf numFmtId="0" fontId="6" fillId="8" borderId="18" xfId="0" applyNumberFormat="1" applyFont="1" applyFill="1" applyBorder="1" applyAlignment="1">
      <alignment horizontal="center"/>
    </xf>
    <xf numFmtId="0" fontId="6" fillId="8" borderId="19" xfId="0" applyNumberFormat="1" applyFont="1" applyFill="1" applyBorder="1" applyAlignment="1">
      <alignment horizontal="center"/>
    </xf>
    <xf numFmtId="0" fontId="6" fillId="8" borderId="28" xfId="0" applyNumberFormat="1" applyFont="1" applyFill="1" applyBorder="1" applyAlignment="1">
      <alignment horizontal="center"/>
    </xf>
    <xf numFmtId="165" fontId="6" fillId="8" borderId="7" xfId="0" applyNumberFormat="1" applyFont="1" applyFill="1" applyBorder="1" applyAlignment="1">
      <alignment horizontal="center"/>
    </xf>
    <xf numFmtId="165" fontId="6" fillId="8" borderId="4" xfId="0" applyNumberFormat="1" applyFont="1" applyFill="1" applyBorder="1" applyAlignment="1">
      <alignment horizontal="center"/>
    </xf>
    <xf numFmtId="165" fontId="6" fillId="8" borderId="21" xfId="0" applyNumberFormat="1" applyFont="1" applyFill="1" applyBorder="1" applyAlignment="1">
      <alignment horizontal="center"/>
    </xf>
  </cellXfs>
  <cellStyles count="8">
    <cellStyle name="Comma 2" xfId="6" xr:uid="{00000000-0005-0000-0000-000001000000}"/>
    <cellStyle name="Normal 2" xfId="4" xr:uid="{00000000-0005-0000-0000-000003000000}"/>
    <cellStyle name="Normal 3" xfId="2" xr:uid="{00000000-0005-0000-0000-000004000000}"/>
    <cellStyle name="Normal 3 2" xfId="7" xr:uid="{00000000-0005-0000-0000-000005000000}"/>
    <cellStyle name="Normal 4" xfId="3" xr:uid="{00000000-0005-0000-0000-000006000000}"/>
    <cellStyle name="Normalno" xfId="0" builtinId="0"/>
    <cellStyle name="Normalno 2" xfId="1" xr:uid="{00000000-0005-0000-0000-000007000000}"/>
    <cellStyle name="Normalno 2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95"/>
  <sheetViews>
    <sheetView tabSelected="1" zoomScale="75" zoomScaleNormal="75" workbookViewId="0">
      <selection activeCell="A186" sqref="A186"/>
    </sheetView>
  </sheetViews>
  <sheetFormatPr defaultColWidth="19.42578125" defaultRowHeight="18.75" x14ac:dyDescent="0.3"/>
  <cols>
    <col min="1" max="1" width="36.28515625" style="6" customWidth="1"/>
    <col min="2" max="2" width="39.85546875" style="89" customWidth="1"/>
    <col min="3" max="3" width="20" style="2" bestFit="1" customWidth="1"/>
    <col min="4" max="4" width="20" style="2" customWidth="1"/>
    <col min="5" max="5" width="20" style="2" bestFit="1" customWidth="1"/>
    <col min="6" max="6" width="20" style="2" customWidth="1"/>
    <col min="7" max="7" width="19.7109375" style="2" bestFit="1" customWidth="1"/>
    <col min="8" max="8" width="19.7109375" style="2" customWidth="1"/>
    <col min="9" max="10" width="19" style="2" customWidth="1"/>
    <col min="11" max="11" width="19.7109375" style="2" bestFit="1" customWidth="1"/>
    <col min="12" max="12" width="19.7109375" style="2" customWidth="1"/>
    <col min="13" max="13" width="19.7109375" style="2" bestFit="1" customWidth="1"/>
    <col min="14" max="16" width="19.7109375" style="2" customWidth="1"/>
    <col min="17" max="18" width="19.7109375" style="2" bestFit="1" customWidth="1"/>
    <col min="19" max="19" width="19.7109375" style="2" customWidth="1"/>
    <col min="20" max="23" width="20" style="2" customWidth="1"/>
    <col min="24" max="70" width="19.42578125" style="3"/>
    <col min="71" max="16384" width="19.42578125" style="2"/>
  </cols>
  <sheetData>
    <row r="1" spans="1:70" x14ac:dyDescent="0.3">
      <c r="A1" s="170" t="s">
        <v>179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2"/>
    </row>
    <row r="2" spans="1:70" x14ac:dyDescent="0.3">
      <c r="A2" s="173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5"/>
    </row>
    <row r="3" spans="1:70" ht="19.5" thickBot="1" x14ac:dyDescent="0.35">
      <c r="A3" s="176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</row>
    <row r="5" spans="1:70" s="5" customFormat="1" ht="21.75" customHeight="1" thickBot="1" x14ac:dyDescent="0.35">
      <c r="A5" s="7" t="s">
        <v>10</v>
      </c>
      <c r="B5" s="8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2"/>
      <c r="Q5" s="2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1:70" ht="107.25" customHeight="1" thickBot="1" x14ac:dyDescent="0.35">
      <c r="A6" s="10" t="s">
        <v>11</v>
      </c>
      <c r="B6" s="11" t="s">
        <v>0</v>
      </c>
      <c r="C6" s="12" t="s">
        <v>61</v>
      </c>
      <c r="D6" s="12" t="s">
        <v>178</v>
      </c>
      <c r="E6" s="12" t="s">
        <v>62</v>
      </c>
      <c r="F6" s="12" t="s">
        <v>178</v>
      </c>
      <c r="G6" s="12" t="s">
        <v>60</v>
      </c>
      <c r="H6" s="12" t="s">
        <v>178</v>
      </c>
      <c r="I6" s="12" t="s">
        <v>59</v>
      </c>
      <c r="J6" s="12" t="s">
        <v>178</v>
      </c>
      <c r="K6" s="12" t="s">
        <v>8</v>
      </c>
      <c r="L6" s="12" t="s">
        <v>178</v>
      </c>
      <c r="M6" s="12" t="s">
        <v>176</v>
      </c>
      <c r="N6" s="12" t="s">
        <v>178</v>
      </c>
      <c r="O6" s="12" t="s">
        <v>177</v>
      </c>
      <c r="P6" s="12" t="s">
        <v>178</v>
      </c>
      <c r="Q6" s="12" t="s">
        <v>1</v>
      </c>
      <c r="R6" s="12" t="s">
        <v>138</v>
      </c>
      <c r="S6" s="12" t="s">
        <v>178</v>
      </c>
      <c r="T6" s="12" t="s">
        <v>18</v>
      </c>
      <c r="U6" s="12" t="s">
        <v>178</v>
      </c>
      <c r="V6" s="12" t="s">
        <v>168</v>
      </c>
      <c r="W6" s="12" t="s">
        <v>178</v>
      </c>
    </row>
    <row r="7" spans="1:70" ht="19.5" thickBot="1" x14ac:dyDescent="0.35">
      <c r="A7" s="151">
        <v>3</v>
      </c>
      <c r="B7" s="152"/>
      <c r="C7" s="153">
        <v>627000</v>
      </c>
      <c r="D7" s="153">
        <v>627000</v>
      </c>
      <c r="E7" s="154">
        <v>380948</v>
      </c>
      <c r="F7" s="154">
        <f>F8+F25</f>
        <v>370970.57</v>
      </c>
      <c r="G7" s="155">
        <f>G8</f>
        <v>10000</v>
      </c>
      <c r="H7" s="155">
        <f>H8</f>
        <v>500</v>
      </c>
      <c r="I7" s="156">
        <v>502860</v>
      </c>
      <c r="J7" s="156">
        <f>J8+J25+J138+J148</f>
        <v>441107.60000000003</v>
      </c>
      <c r="K7" s="157">
        <v>0</v>
      </c>
      <c r="L7" s="157">
        <v>0</v>
      </c>
      <c r="M7" s="154">
        <v>9321500</v>
      </c>
      <c r="N7" s="154">
        <f>N8+N25+N138</f>
        <v>6694493.4699999997</v>
      </c>
      <c r="O7" s="154">
        <v>2629.8</v>
      </c>
      <c r="P7" s="154">
        <f>P8+P25</f>
        <v>1866.09</v>
      </c>
      <c r="Q7" s="157">
        <v>0</v>
      </c>
      <c r="R7" s="154">
        <v>0</v>
      </c>
      <c r="S7" s="154">
        <v>0</v>
      </c>
      <c r="T7" s="157">
        <v>0</v>
      </c>
      <c r="U7" s="157">
        <v>0</v>
      </c>
      <c r="V7" s="154">
        <v>14902.2</v>
      </c>
      <c r="W7" s="158">
        <f>W8+W25</f>
        <v>10574.539999999999</v>
      </c>
    </row>
    <row r="8" spans="1:70" ht="19.5" thickBot="1" x14ac:dyDescent="0.35">
      <c r="A8" s="13">
        <v>31</v>
      </c>
      <c r="B8" s="14" t="s">
        <v>7</v>
      </c>
      <c r="C8" s="15">
        <v>0</v>
      </c>
      <c r="D8" s="15">
        <v>0</v>
      </c>
      <c r="E8" s="15">
        <v>1848</v>
      </c>
      <c r="F8" s="15">
        <f>F9+F14+F21</f>
        <v>1330.55</v>
      </c>
      <c r="G8" s="16">
        <f>G14</f>
        <v>10000</v>
      </c>
      <c r="H8" s="16">
        <f>H14</f>
        <v>500</v>
      </c>
      <c r="I8" s="17">
        <v>3580</v>
      </c>
      <c r="J8" s="17">
        <f>J9+J21</f>
        <v>3448.79</v>
      </c>
      <c r="K8" s="18">
        <v>0</v>
      </c>
      <c r="L8" s="18">
        <v>0</v>
      </c>
      <c r="M8" s="15">
        <v>9009000</v>
      </c>
      <c r="N8" s="15">
        <f>N9+N14+N21</f>
        <v>6418319.6499999994</v>
      </c>
      <c r="O8" s="15">
        <v>2494.8000000000002</v>
      </c>
      <c r="P8" s="15">
        <f>P9+P14+P21</f>
        <v>1796.24</v>
      </c>
      <c r="Q8" s="18">
        <v>0</v>
      </c>
      <c r="R8" s="15">
        <v>0</v>
      </c>
      <c r="S8" s="15">
        <v>0</v>
      </c>
      <c r="T8" s="18">
        <v>0</v>
      </c>
      <c r="U8" s="18">
        <v>0</v>
      </c>
      <c r="V8" s="15">
        <v>14137.2</v>
      </c>
      <c r="W8" s="159">
        <f>W9+W14+W21</f>
        <v>10178.709999999999</v>
      </c>
    </row>
    <row r="9" spans="1:70" s="20" customFormat="1" ht="19.5" thickBot="1" x14ac:dyDescent="0.35">
      <c r="A9" s="13">
        <v>311</v>
      </c>
      <c r="B9" s="14" t="s">
        <v>14</v>
      </c>
      <c r="C9" s="15">
        <v>0</v>
      </c>
      <c r="D9" s="15">
        <v>0</v>
      </c>
      <c r="E9" s="15">
        <v>1200</v>
      </c>
      <c r="F9" s="15">
        <f>F10</f>
        <v>1034.81</v>
      </c>
      <c r="G9" s="16">
        <v>0</v>
      </c>
      <c r="H9" s="16">
        <v>0</v>
      </c>
      <c r="I9" s="17">
        <v>3000</v>
      </c>
      <c r="J9" s="17">
        <f>J11</f>
        <v>2942.61</v>
      </c>
      <c r="K9" s="18">
        <v>0</v>
      </c>
      <c r="L9" s="18">
        <v>0</v>
      </c>
      <c r="M9" s="15">
        <v>7550000</v>
      </c>
      <c r="N9" s="15">
        <f>N10+N11+N12+N13</f>
        <v>5327880.1399999997</v>
      </c>
      <c r="O9" s="15">
        <v>1620</v>
      </c>
      <c r="P9" s="15">
        <f>P10</f>
        <v>1396.99</v>
      </c>
      <c r="Q9" s="18">
        <v>0</v>
      </c>
      <c r="R9" s="15">
        <v>0</v>
      </c>
      <c r="S9" s="15">
        <v>0</v>
      </c>
      <c r="T9" s="18">
        <v>0</v>
      </c>
      <c r="U9" s="18">
        <v>0</v>
      </c>
      <c r="V9" s="15">
        <v>9180</v>
      </c>
      <c r="W9" s="159">
        <f>W10</f>
        <v>7916.28</v>
      </c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</row>
    <row r="10" spans="1:70" x14ac:dyDescent="0.3">
      <c r="A10" s="21">
        <v>31111</v>
      </c>
      <c r="B10" s="22" t="s">
        <v>23</v>
      </c>
      <c r="C10" s="96">
        <v>0</v>
      </c>
      <c r="D10" s="96">
        <v>0</v>
      </c>
      <c r="E10" s="96">
        <v>1200</v>
      </c>
      <c r="F10" s="96">
        <v>1034.81</v>
      </c>
      <c r="G10" s="104">
        <v>0</v>
      </c>
      <c r="H10" s="104">
        <v>0</v>
      </c>
      <c r="I10" s="104">
        <v>0</v>
      </c>
      <c r="J10" s="104">
        <v>0</v>
      </c>
      <c r="K10" s="96">
        <v>0</v>
      </c>
      <c r="L10" s="96">
        <v>0</v>
      </c>
      <c r="M10" s="96">
        <v>6500000</v>
      </c>
      <c r="N10" s="96">
        <f>4444336.14+445451.83</f>
        <v>4889787.97</v>
      </c>
      <c r="O10" s="96">
        <v>1620</v>
      </c>
      <c r="P10" s="96">
        <v>1396.99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9180</v>
      </c>
      <c r="W10" s="160">
        <v>7916.28</v>
      </c>
    </row>
    <row r="11" spans="1:70" x14ac:dyDescent="0.3">
      <c r="A11" s="40">
        <v>31113</v>
      </c>
      <c r="B11" s="54" t="s">
        <v>157</v>
      </c>
      <c r="C11" s="24">
        <v>0</v>
      </c>
      <c r="D11" s="24">
        <v>0</v>
      </c>
      <c r="E11" s="24">
        <v>0</v>
      </c>
      <c r="F11" s="24">
        <v>0</v>
      </c>
      <c r="G11" s="25">
        <v>0</v>
      </c>
      <c r="H11" s="25">
        <v>0</v>
      </c>
      <c r="I11" s="25">
        <v>3000</v>
      </c>
      <c r="J11" s="25">
        <v>2942.61</v>
      </c>
      <c r="K11" s="24">
        <v>0</v>
      </c>
      <c r="L11" s="24">
        <v>0</v>
      </c>
      <c r="M11" s="24">
        <v>500000</v>
      </c>
      <c r="N11" s="24">
        <v>132189.59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146">
        <v>0</v>
      </c>
    </row>
    <row r="12" spans="1:70" x14ac:dyDescent="0.3">
      <c r="A12" s="40">
        <v>31131</v>
      </c>
      <c r="B12" s="54" t="s">
        <v>158</v>
      </c>
      <c r="C12" s="24">
        <v>0</v>
      </c>
      <c r="D12" s="24">
        <v>0</v>
      </c>
      <c r="E12" s="24">
        <v>0</v>
      </c>
      <c r="F12" s="24">
        <v>0</v>
      </c>
      <c r="G12" s="25">
        <v>0</v>
      </c>
      <c r="H12" s="25">
        <v>0</v>
      </c>
      <c r="I12" s="25">
        <v>0</v>
      </c>
      <c r="J12" s="25">
        <v>0</v>
      </c>
      <c r="K12" s="24">
        <v>0</v>
      </c>
      <c r="L12" s="24">
        <v>0</v>
      </c>
      <c r="M12" s="24">
        <v>300000</v>
      </c>
      <c r="N12" s="24">
        <v>212448.18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146">
        <v>0</v>
      </c>
    </row>
    <row r="13" spans="1:70" ht="19.5" thickBot="1" x14ac:dyDescent="0.35">
      <c r="A13" s="26">
        <v>31141</v>
      </c>
      <c r="B13" s="27" t="s">
        <v>159</v>
      </c>
      <c r="C13" s="23">
        <v>0</v>
      </c>
      <c r="D13" s="23">
        <v>0</v>
      </c>
      <c r="E13" s="23">
        <v>0</v>
      </c>
      <c r="F13" s="23">
        <v>0</v>
      </c>
      <c r="G13" s="28">
        <v>0</v>
      </c>
      <c r="H13" s="28">
        <v>0</v>
      </c>
      <c r="I13" s="28">
        <v>0</v>
      </c>
      <c r="J13" s="28">
        <v>0</v>
      </c>
      <c r="K13" s="23">
        <v>0</v>
      </c>
      <c r="L13" s="23">
        <v>0</v>
      </c>
      <c r="M13" s="23">
        <v>250000</v>
      </c>
      <c r="N13" s="23">
        <v>93454.399999999994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161">
        <v>0</v>
      </c>
    </row>
    <row r="14" spans="1:70" s="20" customFormat="1" ht="19.5" thickBot="1" x14ac:dyDescent="0.35">
      <c r="A14" s="13">
        <v>312</v>
      </c>
      <c r="B14" s="14" t="s">
        <v>12</v>
      </c>
      <c r="C14" s="15">
        <v>0</v>
      </c>
      <c r="D14" s="15">
        <v>0</v>
      </c>
      <c r="E14" s="15">
        <v>450</v>
      </c>
      <c r="F14" s="15">
        <f>F15</f>
        <v>125</v>
      </c>
      <c r="G14" s="16">
        <f>G20</f>
        <v>10000</v>
      </c>
      <c r="H14" s="16">
        <f>H20</f>
        <v>500</v>
      </c>
      <c r="I14" s="17">
        <v>0</v>
      </c>
      <c r="J14" s="17">
        <v>0</v>
      </c>
      <c r="K14" s="18">
        <v>0</v>
      </c>
      <c r="L14" s="18">
        <v>0</v>
      </c>
      <c r="M14" s="15">
        <v>255000</v>
      </c>
      <c r="N14" s="15">
        <f>N15+N16+N17+N18+N19</f>
        <v>207726.89</v>
      </c>
      <c r="O14" s="15">
        <v>607.5</v>
      </c>
      <c r="P14" s="15">
        <f>P15</f>
        <v>168.75</v>
      </c>
      <c r="Q14" s="18">
        <v>0</v>
      </c>
      <c r="R14" s="15">
        <v>0</v>
      </c>
      <c r="S14" s="15">
        <v>0</v>
      </c>
      <c r="T14" s="18">
        <v>0</v>
      </c>
      <c r="U14" s="18">
        <v>0</v>
      </c>
      <c r="V14" s="15">
        <v>3442.5</v>
      </c>
      <c r="W14" s="159">
        <f>W15</f>
        <v>956.25</v>
      </c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</row>
    <row r="15" spans="1:70" s="20" customFormat="1" x14ac:dyDescent="0.3">
      <c r="A15" s="90">
        <v>31212</v>
      </c>
      <c r="B15" s="91" t="s">
        <v>171</v>
      </c>
      <c r="C15" s="141">
        <v>0</v>
      </c>
      <c r="D15" s="141">
        <v>0</v>
      </c>
      <c r="E15" s="141">
        <v>250</v>
      </c>
      <c r="F15" s="141">
        <v>125</v>
      </c>
      <c r="G15" s="105">
        <v>0</v>
      </c>
      <c r="H15" s="105">
        <v>0</v>
      </c>
      <c r="I15" s="142">
        <v>0</v>
      </c>
      <c r="J15" s="142">
        <v>0</v>
      </c>
      <c r="K15" s="97">
        <v>0</v>
      </c>
      <c r="L15" s="97">
        <v>0</v>
      </c>
      <c r="M15" s="141">
        <v>30000</v>
      </c>
      <c r="N15" s="141">
        <f>13591.88+9291.85</f>
        <v>22883.73</v>
      </c>
      <c r="O15" s="141">
        <v>337.5</v>
      </c>
      <c r="P15" s="141">
        <v>168.75</v>
      </c>
      <c r="Q15" s="97">
        <v>0</v>
      </c>
      <c r="R15" s="141">
        <v>0</v>
      </c>
      <c r="S15" s="141">
        <v>0</v>
      </c>
      <c r="T15" s="97">
        <v>0</v>
      </c>
      <c r="U15" s="97">
        <v>0</v>
      </c>
      <c r="V15" s="141">
        <v>1912.5</v>
      </c>
      <c r="W15" s="162">
        <v>956.25</v>
      </c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</row>
    <row r="16" spans="1:70" s="20" customFormat="1" x14ac:dyDescent="0.3">
      <c r="A16" s="92">
        <v>31213</v>
      </c>
      <c r="B16" s="93" t="s">
        <v>172</v>
      </c>
      <c r="C16" s="143">
        <v>0</v>
      </c>
      <c r="D16" s="143">
        <v>0</v>
      </c>
      <c r="E16" s="143">
        <v>0</v>
      </c>
      <c r="F16" s="143">
        <v>0</v>
      </c>
      <c r="G16" s="50">
        <v>0</v>
      </c>
      <c r="H16" s="50">
        <v>0</v>
      </c>
      <c r="I16" s="144">
        <v>0</v>
      </c>
      <c r="J16" s="144">
        <v>0</v>
      </c>
      <c r="K16" s="98">
        <v>0</v>
      </c>
      <c r="L16" s="98">
        <v>0</v>
      </c>
      <c r="M16" s="143">
        <v>100000</v>
      </c>
      <c r="N16" s="143">
        <f>15600+75000</f>
        <v>90600</v>
      </c>
      <c r="O16" s="143">
        <v>0</v>
      </c>
      <c r="P16" s="143">
        <v>0</v>
      </c>
      <c r="Q16" s="98">
        <v>0</v>
      </c>
      <c r="R16" s="143">
        <v>0</v>
      </c>
      <c r="S16" s="143">
        <v>0</v>
      </c>
      <c r="T16" s="98">
        <v>0</v>
      </c>
      <c r="U16" s="98">
        <v>0</v>
      </c>
      <c r="V16" s="143">
        <v>0</v>
      </c>
      <c r="W16" s="147">
        <v>0</v>
      </c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</row>
    <row r="17" spans="1:70" s="20" customFormat="1" x14ac:dyDescent="0.3">
      <c r="A17" s="92">
        <v>31215</v>
      </c>
      <c r="B17" s="93" t="s">
        <v>173</v>
      </c>
      <c r="C17" s="143">
        <v>0</v>
      </c>
      <c r="D17" s="143">
        <v>0</v>
      </c>
      <c r="E17" s="143">
        <v>0</v>
      </c>
      <c r="F17" s="143">
        <v>0</v>
      </c>
      <c r="G17" s="50">
        <v>0</v>
      </c>
      <c r="H17" s="50">
        <v>0</v>
      </c>
      <c r="I17" s="144">
        <v>0</v>
      </c>
      <c r="J17" s="144">
        <v>0</v>
      </c>
      <c r="K17" s="98">
        <v>0</v>
      </c>
      <c r="L17" s="98">
        <v>0</v>
      </c>
      <c r="M17" s="143">
        <v>15000</v>
      </c>
      <c r="N17" s="143">
        <v>10928.16</v>
      </c>
      <c r="O17" s="143">
        <v>0</v>
      </c>
      <c r="P17" s="143">
        <v>0</v>
      </c>
      <c r="Q17" s="98">
        <v>0</v>
      </c>
      <c r="R17" s="143">
        <v>0</v>
      </c>
      <c r="S17" s="143">
        <v>0</v>
      </c>
      <c r="T17" s="98">
        <v>0</v>
      </c>
      <c r="U17" s="98">
        <v>0</v>
      </c>
      <c r="V17" s="143">
        <v>0</v>
      </c>
      <c r="W17" s="147">
        <v>0</v>
      </c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</row>
    <row r="18" spans="1:70" s="20" customFormat="1" x14ac:dyDescent="0.3">
      <c r="A18" s="92">
        <v>31216</v>
      </c>
      <c r="B18" s="93" t="s">
        <v>174</v>
      </c>
      <c r="C18" s="143">
        <v>0</v>
      </c>
      <c r="D18" s="143">
        <v>0</v>
      </c>
      <c r="E18" s="143">
        <v>0</v>
      </c>
      <c r="F18" s="143">
        <v>0</v>
      </c>
      <c r="G18" s="50">
        <v>0</v>
      </c>
      <c r="H18" s="50">
        <v>0</v>
      </c>
      <c r="I18" s="144">
        <v>0</v>
      </c>
      <c r="J18" s="144">
        <v>0</v>
      </c>
      <c r="K18" s="98">
        <v>0</v>
      </c>
      <c r="L18" s="98">
        <v>0</v>
      </c>
      <c r="M18" s="143">
        <v>90000</v>
      </c>
      <c r="N18" s="143">
        <v>75000</v>
      </c>
      <c r="O18" s="143">
        <v>0</v>
      </c>
      <c r="P18" s="143">
        <v>0</v>
      </c>
      <c r="Q18" s="98">
        <v>0</v>
      </c>
      <c r="R18" s="143">
        <v>0</v>
      </c>
      <c r="S18" s="143">
        <v>0</v>
      </c>
      <c r="T18" s="98">
        <v>0</v>
      </c>
      <c r="U18" s="98">
        <v>0</v>
      </c>
      <c r="V18" s="143">
        <v>0</v>
      </c>
      <c r="W18" s="147">
        <v>0</v>
      </c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</row>
    <row r="19" spans="1:70" s="20" customFormat="1" x14ac:dyDescent="0.3">
      <c r="A19" s="92">
        <v>31219</v>
      </c>
      <c r="B19" s="93" t="s">
        <v>175</v>
      </c>
      <c r="C19" s="143">
        <v>0</v>
      </c>
      <c r="D19" s="143">
        <v>0</v>
      </c>
      <c r="E19" s="143">
        <v>200</v>
      </c>
      <c r="F19" s="143">
        <v>0</v>
      </c>
      <c r="G19" s="50">
        <v>0</v>
      </c>
      <c r="H19" s="50">
        <v>0</v>
      </c>
      <c r="I19" s="144">
        <v>0</v>
      </c>
      <c r="J19" s="144">
        <v>0</v>
      </c>
      <c r="K19" s="98">
        <v>0</v>
      </c>
      <c r="L19" s="98">
        <v>0</v>
      </c>
      <c r="M19" s="143">
        <v>20000</v>
      </c>
      <c r="N19" s="143">
        <v>8315</v>
      </c>
      <c r="O19" s="143">
        <v>270</v>
      </c>
      <c r="P19" s="143">
        <v>0</v>
      </c>
      <c r="Q19" s="98">
        <v>0</v>
      </c>
      <c r="R19" s="143">
        <v>0</v>
      </c>
      <c r="S19" s="143">
        <v>0</v>
      </c>
      <c r="T19" s="98">
        <v>0</v>
      </c>
      <c r="U19" s="98">
        <v>0</v>
      </c>
      <c r="V19" s="143">
        <v>1530</v>
      </c>
      <c r="W19" s="147">
        <v>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</row>
    <row r="20" spans="1:70" ht="19.5" thickBot="1" x14ac:dyDescent="0.35">
      <c r="A20" s="94">
        <v>3121</v>
      </c>
      <c r="B20" s="95" t="s">
        <v>12</v>
      </c>
      <c r="C20" s="23">
        <v>0</v>
      </c>
      <c r="D20" s="23">
        <v>0</v>
      </c>
      <c r="E20" s="23">
        <v>0</v>
      </c>
      <c r="F20" s="23">
        <v>0</v>
      </c>
      <c r="G20" s="28">
        <v>10000</v>
      </c>
      <c r="H20" s="28">
        <v>500</v>
      </c>
      <c r="I20" s="28">
        <v>0</v>
      </c>
      <c r="J20" s="28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161">
        <v>0</v>
      </c>
    </row>
    <row r="21" spans="1:70" s="20" customFormat="1" ht="19.5" thickBot="1" x14ac:dyDescent="0.35">
      <c r="A21" s="13">
        <v>313</v>
      </c>
      <c r="B21" s="14" t="s">
        <v>20</v>
      </c>
      <c r="C21" s="15">
        <v>0</v>
      </c>
      <c r="D21" s="15">
        <v>0</v>
      </c>
      <c r="E21" s="15">
        <v>198</v>
      </c>
      <c r="F21" s="15">
        <f>F22</f>
        <v>170.74</v>
      </c>
      <c r="G21" s="18">
        <v>0</v>
      </c>
      <c r="H21" s="18">
        <v>0</v>
      </c>
      <c r="I21" s="17">
        <v>580</v>
      </c>
      <c r="J21" s="17">
        <f>J22+J23+J24</f>
        <v>506.18</v>
      </c>
      <c r="K21" s="18">
        <v>0</v>
      </c>
      <c r="L21" s="18">
        <v>0</v>
      </c>
      <c r="M21" s="15">
        <v>1204000</v>
      </c>
      <c r="N21" s="15">
        <f>N22+N23+N24</f>
        <v>882712.62</v>
      </c>
      <c r="O21" s="15">
        <v>267.3</v>
      </c>
      <c r="P21" s="15">
        <f>P22</f>
        <v>230.5</v>
      </c>
      <c r="Q21" s="18">
        <v>0</v>
      </c>
      <c r="R21" s="15">
        <v>0</v>
      </c>
      <c r="S21" s="15">
        <v>0</v>
      </c>
      <c r="T21" s="18">
        <v>0</v>
      </c>
      <c r="U21" s="18">
        <v>0</v>
      </c>
      <c r="V21" s="15">
        <v>1514.7</v>
      </c>
      <c r="W21" s="159">
        <f>W22</f>
        <v>1306.18</v>
      </c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</row>
    <row r="22" spans="1:70" s="3" customFormat="1" x14ac:dyDescent="0.3">
      <c r="A22" s="109">
        <v>31321</v>
      </c>
      <c r="B22" s="22" t="s">
        <v>24</v>
      </c>
      <c r="C22" s="96">
        <v>0</v>
      </c>
      <c r="D22" s="96">
        <v>0</v>
      </c>
      <c r="E22" s="96">
        <v>198</v>
      </c>
      <c r="F22" s="96">
        <v>170.74</v>
      </c>
      <c r="G22" s="96">
        <v>0</v>
      </c>
      <c r="H22" s="96">
        <v>0</v>
      </c>
      <c r="I22" s="104">
        <v>500</v>
      </c>
      <c r="J22" s="104">
        <v>441.42</v>
      </c>
      <c r="K22" s="96">
        <v>0</v>
      </c>
      <c r="L22" s="96">
        <v>0</v>
      </c>
      <c r="M22" s="96">
        <v>1200000</v>
      </c>
      <c r="N22" s="96">
        <v>879804.48</v>
      </c>
      <c r="O22" s="96">
        <v>267.3</v>
      </c>
      <c r="P22" s="96">
        <v>230.5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1514.7</v>
      </c>
      <c r="W22" s="160">
        <v>1306.18</v>
      </c>
    </row>
    <row r="23" spans="1:70" s="3" customFormat="1" x14ac:dyDescent="0.3">
      <c r="A23" s="46">
        <v>31322</v>
      </c>
      <c r="B23" s="55" t="s">
        <v>160</v>
      </c>
      <c r="C23" s="51">
        <v>0</v>
      </c>
      <c r="D23" s="51">
        <v>0</v>
      </c>
      <c r="E23" s="51">
        <v>0</v>
      </c>
      <c r="F23" s="51">
        <v>0</v>
      </c>
      <c r="G23" s="98">
        <v>0</v>
      </c>
      <c r="H23" s="98">
        <v>0</v>
      </c>
      <c r="I23" s="48">
        <v>20</v>
      </c>
      <c r="J23" s="48">
        <v>14.75</v>
      </c>
      <c r="K23" s="98">
        <v>0</v>
      </c>
      <c r="L23" s="98">
        <v>0</v>
      </c>
      <c r="M23" s="51">
        <v>1000</v>
      </c>
      <c r="N23" s="51">
        <v>660.92</v>
      </c>
      <c r="O23" s="51">
        <v>0</v>
      </c>
      <c r="P23" s="51">
        <v>0</v>
      </c>
      <c r="Q23" s="98">
        <v>0</v>
      </c>
      <c r="R23" s="51">
        <v>0</v>
      </c>
      <c r="S23" s="51">
        <v>0</v>
      </c>
      <c r="T23" s="98">
        <v>0</v>
      </c>
      <c r="U23" s="98">
        <v>0</v>
      </c>
      <c r="V23" s="51">
        <v>0</v>
      </c>
      <c r="W23" s="148">
        <v>0</v>
      </c>
    </row>
    <row r="24" spans="1:70" ht="19.5" thickBot="1" x14ac:dyDescent="0.35">
      <c r="A24" s="26">
        <v>31332</v>
      </c>
      <c r="B24" s="27" t="s">
        <v>161</v>
      </c>
      <c r="C24" s="30">
        <v>0</v>
      </c>
      <c r="D24" s="30">
        <v>0</v>
      </c>
      <c r="E24" s="30">
        <v>0</v>
      </c>
      <c r="F24" s="30">
        <v>0</v>
      </c>
      <c r="G24" s="31">
        <v>0</v>
      </c>
      <c r="H24" s="31">
        <v>0</v>
      </c>
      <c r="I24" s="32">
        <v>60</v>
      </c>
      <c r="J24" s="32">
        <v>50.01</v>
      </c>
      <c r="K24" s="31">
        <v>0</v>
      </c>
      <c r="L24" s="31">
        <v>0</v>
      </c>
      <c r="M24" s="30">
        <v>3000</v>
      </c>
      <c r="N24" s="30">
        <v>2247.2199999999998</v>
      </c>
      <c r="O24" s="30">
        <v>0</v>
      </c>
      <c r="P24" s="30">
        <v>0</v>
      </c>
      <c r="Q24" s="31">
        <v>0</v>
      </c>
      <c r="R24" s="30">
        <v>0</v>
      </c>
      <c r="S24" s="30">
        <v>0</v>
      </c>
      <c r="T24" s="31">
        <v>0</v>
      </c>
      <c r="U24" s="31">
        <v>0</v>
      </c>
      <c r="V24" s="30">
        <v>0</v>
      </c>
      <c r="W24" s="163">
        <v>0</v>
      </c>
    </row>
    <row r="25" spans="1:70" ht="19.5" thickBot="1" x14ac:dyDescent="0.35">
      <c r="A25" s="13">
        <v>32</v>
      </c>
      <c r="B25" s="14" t="s">
        <v>13</v>
      </c>
      <c r="C25" s="110">
        <v>624349.22</v>
      </c>
      <c r="D25" s="110">
        <v>624349.22</v>
      </c>
      <c r="E25" s="15">
        <v>379100</v>
      </c>
      <c r="F25" s="15">
        <f>F26+F42+F66+F115</f>
        <v>369640.02</v>
      </c>
      <c r="G25" s="18">
        <v>0</v>
      </c>
      <c r="H25" s="18">
        <v>0</v>
      </c>
      <c r="I25" s="111">
        <v>491850</v>
      </c>
      <c r="J25" s="111">
        <f>J26+J42+J66+J115+J119</f>
        <v>432957.79000000004</v>
      </c>
      <c r="K25" s="18">
        <v>0</v>
      </c>
      <c r="L25" s="18">
        <v>0</v>
      </c>
      <c r="M25" s="15">
        <v>271500</v>
      </c>
      <c r="N25" s="15">
        <f>N66+N119</f>
        <v>235356.71000000002</v>
      </c>
      <c r="O25" s="15">
        <v>135</v>
      </c>
      <c r="P25" s="15">
        <f>P26</f>
        <v>69.849999999999994</v>
      </c>
      <c r="Q25" s="18">
        <v>0</v>
      </c>
      <c r="R25" s="15">
        <v>0</v>
      </c>
      <c r="S25" s="15">
        <v>0</v>
      </c>
      <c r="T25" s="18">
        <v>0</v>
      </c>
      <c r="U25" s="18">
        <v>0</v>
      </c>
      <c r="V25" s="15">
        <v>765</v>
      </c>
      <c r="W25" s="159">
        <f>W26</f>
        <v>395.83</v>
      </c>
    </row>
    <row r="26" spans="1:70" s="20" customFormat="1" ht="33" customHeight="1" thickBot="1" x14ac:dyDescent="0.35">
      <c r="A26" s="13">
        <v>321</v>
      </c>
      <c r="B26" s="116" t="s">
        <v>53</v>
      </c>
      <c r="C26" s="110">
        <v>417118.49</v>
      </c>
      <c r="D26" s="110">
        <v>417118.49</v>
      </c>
      <c r="E26" s="15">
        <v>100</v>
      </c>
      <c r="F26" s="15">
        <f>F35</f>
        <v>51.74</v>
      </c>
      <c r="G26" s="18">
        <v>0</v>
      </c>
      <c r="H26" s="18">
        <v>0</v>
      </c>
      <c r="I26" s="111">
        <v>42200</v>
      </c>
      <c r="J26" s="111">
        <f>J27+J35+J36</f>
        <v>36005.990000000005</v>
      </c>
      <c r="K26" s="18">
        <v>0</v>
      </c>
      <c r="L26" s="18">
        <v>0</v>
      </c>
      <c r="M26" s="15">
        <v>0</v>
      </c>
      <c r="N26" s="15">
        <v>0</v>
      </c>
      <c r="O26" s="15">
        <v>135</v>
      </c>
      <c r="P26" s="15">
        <f>P35</f>
        <v>69.849999999999994</v>
      </c>
      <c r="Q26" s="18">
        <v>0</v>
      </c>
      <c r="R26" s="15">
        <v>0</v>
      </c>
      <c r="S26" s="15">
        <v>0</v>
      </c>
      <c r="T26" s="18">
        <v>0</v>
      </c>
      <c r="U26" s="18">
        <v>0</v>
      </c>
      <c r="V26" s="15">
        <v>765</v>
      </c>
      <c r="W26" s="159">
        <f>W35</f>
        <v>395.83</v>
      </c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</row>
    <row r="27" spans="1:70" s="39" customFormat="1" x14ac:dyDescent="0.3">
      <c r="A27" s="112">
        <v>3211</v>
      </c>
      <c r="B27" s="113" t="s">
        <v>25</v>
      </c>
      <c r="C27" s="114">
        <v>11480</v>
      </c>
      <c r="D27" s="114">
        <v>11480</v>
      </c>
      <c r="E27" s="106">
        <v>0</v>
      </c>
      <c r="F27" s="106">
        <v>0</v>
      </c>
      <c r="G27" s="102">
        <v>0</v>
      </c>
      <c r="H27" s="102">
        <v>0</v>
      </c>
      <c r="I27" s="115">
        <v>27000</v>
      </c>
      <c r="J27" s="115">
        <f>J28+J30+J32</f>
        <v>23432.400000000001</v>
      </c>
      <c r="K27" s="102">
        <v>0</v>
      </c>
      <c r="L27" s="102">
        <v>0</v>
      </c>
      <c r="M27" s="106">
        <v>0</v>
      </c>
      <c r="N27" s="106">
        <v>0</v>
      </c>
      <c r="O27" s="106">
        <v>0</v>
      </c>
      <c r="P27" s="106">
        <v>0</v>
      </c>
      <c r="Q27" s="102">
        <v>0</v>
      </c>
      <c r="R27" s="106">
        <v>0</v>
      </c>
      <c r="S27" s="106">
        <v>0</v>
      </c>
      <c r="T27" s="102">
        <v>0</v>
      </c>
      <c r="U27" s="102">
        <v>0</v>
      </c>
      <c r="V27" s="106">
        <v>0</v>
      </c>
      <c r="W27" s="164"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x14ac:dyDescent="0.3">
      <c r="A28" s="40">
        <v>32111</v>
      </c>
      <c r="B28" s="41" t="s">
        <v>65</v>
      </c>
      <c r="C28" s="42">
        <v>5880</v>
      </c>
      <c r="D28" s="42">
        <v>5880</v>
      </c>
      <c r="E28" s="24">
        <v>0</v>
      </c>
      <c r="F28" s="24">
        <v>0</v>
      </c>
      <c r="G28" s="24">
        <v>0</v>
      </c>
      <c r="H28" s="24">
        <v>0</v>
      </c>
      <c r="I28" s="43">
        <v>6000</v>
      </c>
      <c r="J28" s="43">
        <v>4300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146">
        <v>0</v>
      </c>
    </row>
    <row r="29" spans="1:70" x14ac:dyDescent="0.3">
      <c r="A29" s="40">
        <v>32112</v>
      </c>
      <c r="B29" s="41" t="s">
        <v>66</v>
      </c>
      <c r="C29" s="42">
        <v>0</v>
      </c>
      <c r="D29" s="42">
        <v>0</v>
      </c>
      <c r="E29" s="24">
        <v>0</v>
      </c>
      <c r="F29" s="24">
        <v>0</v>
      </c>
      <c r="G29" s="24">
        <v>0</v>
      </c>
      <c r="H29" s="24">
        <v>0</v>
      </c>
      <c r="I29" s="43">
        <v>0</v>
      </c>
      <c r="J29" s="43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4">
        <v>0</v>
      </c>
      <c r="V29" s="24">
        <v>0</v>
      </c>
      <c r="W29" s="146">
        <v>0</v>
      </c>
    </row>
    <row r="30" spans="1:70" ht="37.5" x14ac:dyDescent="0.3">
      <c r="A30" s="40">
        <v>32113</v>
      </c>
      <c r="B30" s="41" t="s">
        <v>67</v>
      </c>
      <c r="C30" s="42">
        <v>4100</v>
      </c>
      <c r="D30" s="42">
        <v>4100</v>
      </c>
      <c r="E30" s="24">
        <v>0</v>
      </c>
      <c r="F30" s="24">
        <v>0</v>
      </c>
      <c r="G30" s="24">
        <v>0</v>
      </c>
      <c r="H30" s="24">
        <v>0</v>
      </c>
      <c r="I30" s="43">
        <v>15000</v>
      </c>
      <c r="J30" s="43">
        <v>14035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146">
        <v>0</v>
      </c>
    </row>
    <row r="31" spans="1:70" ht="37.5" x14ac:dyDescent="0.3">
      <c r="A31" s="40">
        <v>32114</v>
      </c>
      <c r="B31" s="41" t="s">
        <v>68</v>
      </c>
      <c r="C31" s="42">
        <v>0</v>
      </c>
      <c r="D31" s="42">
        <v>0</v>
      </c>
      <c r="E31" s="24">
        <v>0</v>
      </c>
      <c r="F31" s="24">
        <v>0</v>
      </c>
      <c r="G31" s="24">
        <v>0</v>
      </c>
      <c r="H31" s="24">
        <v>0</v>
      </c>
      <c r="I31" s="43">
        <v>0</v>
      </c>
      <c r="J31" s="43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24">
        <v>0</v>
      </c>
      <c r="W31" s="146">
        <v>0</v>
      </c>
    </row>
    <row r="32" spans="1:70" ht="37.5" x14ac:dyDescent="0.3">
      <c r="A32" s="40">
        <v>32115</v>
      </c>
      <c r="B32" s="41" t="s">
        <v>69</v>
      </c>
      <c r="C32" s="42">
        <v>1500</v>
      </c>
      <c r="D32" s="42">
        <v>1500</v>
      </c>
      <c r="E32" s="24">
        <v>0</v>
      </c>
      <c r="F32" s="24">
        <v>0</v>
      </c>
      <c r="G32" s="24">
        <v>0</v>
      </c>
      <c r="H32" s="24">
        <v>0</v>
      </c>
      <c r="I32" s="43">
        <v>6000</v>
      </c>
      <c r="J32" s="43">
        <v>5097.3999999999996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146">
        <v>0</v>
      </c>
    </row>
    <row r="33" spans="1:70" ht="37.5" x14ac:dyDescent="0.3">
      <c r="A33" s="40">
        <v>32116</v>
      </c>
      <c r="B33" s="41" t="s">
        <v>70</v>
      </c>
      <c r="C33" s="42">
        <v>0</v>
      </c>
      <c r="D33" s="42">
        <v>0</v>
      </c>
      <c r="E33" s="24">
        <v>0</v>
      </c>
      <c r="F33" s="24">
        <v>0</v>
      </c>
      <c r="G33" s="24">
        <v>0</v>
      </c>
      <c r="H33" s="24">
        <v>0</v>
      </c>
      <c r="I33" s="43">
        <v>0</v>
      </c>
      <c r="J33" s="43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146">
        <v>0</v>
      </c>
    </row>
    <row r="34" spans="1:70" x14ac:dyDescent="0.3">
      <c r="A34" s="40">
        <v>32117</v>
      </c>
      <c r="B34" s="41" t="s">
        <v>71</v>
      </c>
      <c r="C34" s="42">
        <v>0</v>
      </c>
      <c r="D34" s="42">
        <v>0</v>
      </c>
      <c r="E34" s="24">
        <v>0</v>
      </c>
      <c r="F34" s="24">
        <v>0</v>
      </c>
      <c r="G34" s="24">
        <v>0</v>
      </c>
      <c r="H34" s="24">
        <v>0</v>
      </c>
      <c r="I34" s="43">
        <v>0</v>
      </c>
      <c r="J34" s="43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146">
        <v>0</v>
      </c>
    </row>
    <row r="35" spans="1:70" s="39" customFormat="1" ht="37.5" x14ac:dyDescent="0.3">
      <c r="A35" s="33">
        <v>32121</v>
      </c>
      <c r="B35" s="34" t="s">
        <v>142</v>
      </c>
      <c r="C35" s="36">
        <v>405638.49</v>
      </c>
      <c r="D35" s="36">
        <v>405638.49</v>
      </c>
      <c r="E35" s="35">
        <v>100</v>
      </c>
      <c r="F35" s="35">
        <v>51.74</v>
      </c>
      <c r="G35" s="37">
        <v>0</v>
      </c>
      <c r="H35" s="37">
        <v>0</v>
      </c>
      <c r="I35" s="38">
        <v>7000</v>
      </c>
      <c r="J35" s="38">
        <v>4463.59</v>
      </c>
      <c r="K35" s="37">
        <v>0</v>
      </c>
      <c r="L35" s="37">
        <v>0</v>
      </c>
      <c r="M35" s="35">
        <v>0</v>
      </c>
      <c r="N35" s="35">
        <v>0</v>
      </c>
      <c r="O35" s="35">
        <v>135</v>
      </c>
      <c r="P35" s="35">
        <v>69.849999999999994</v>
      </c>
      <c r="Q35" s="37">
        <v>0</v>
      </c>
      <c r="R35" s="35">
        <v>0</v>
      </c>
      <c r="S35" s="35">
        <v>0</v>
      </c>
      <c r="T35" s="37">
        <v>0</v>
      </c>
      <c r="U35" s="37">
        <v>0</v>
      </c>
      <c r="V35" s="35">
        <v>765</v>
      </c>
      <c r="W35" s="149">
        <v>395.83</v>
      </c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s="39" customFormat="1" x14ac:dyDescent="0.3">
      <c r="A36" s="33">
        <v>3213</v>
      </c>
      <c r="B36" s="34" t="s">
        <v>26</v>
      </c>
      <c r="C36" s="36">
        <v>0</v>
      </c>
      <c r="D36" s="36">
        <v>0</v>
      </c>
      <c r="E36" s="44">
        <v>0</v>
      </c>
      <c r="F36" s="44">
        <v>0</v>
      </c>
      <c r="G36" s="45">
        <v>0</v>
      </c>
      <c r="H36" s="45">
        <v>0</v>
      </c>
      <c r="I36" s="38">
        <v>8200</v>
      </c>
      <c r="J36" s="38">
        <f>J37+J38</f>
        <v>8110</v>
      </c>
      <c r="K36" s="45">
        <v>0</v>
      </c>
      <c r="L36" s="45">
        <v>0</v>
      </c>
      <c r="M36" s="35">
        <v>0</v>
      </c>
      <c r="N36" s="35">
        <v>0</v>
      </c>
      <c r="O36" s="35">
        <v>0</v>
      </c>
      <c r="P36" s="35">
        <v>0</v>
      </c>
      <c r="Q36" s="45">
        <v>0</v>
      </c>
      <c r="R36" s="44">
        <v>0</v>
      </c>
      <c r="S36" s="44">
        <v>0</v>
      </c>
      <c r="T36" s="45">
        <v>0</v>
      </c>
      <c r="U36" s="45">
        <v>0</v>
      </c>
      <c r="V36" s="44">
        <v>0</v>
      </c>
      <c r="W36" s="44"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x14ac:dyDescent="0.3">
      <c r="A37" s="40">
        <v>32131</v>
      </c>
      <c r="B37" s="41" t="s">
        <v>72</v>
      </c>
      <c r="C37" s="42">
        <v>0</v>
      </c>
      <c r="D37" s="42">
        <v>0</v>
      </c>
      <c r="E37" s="25">
        <v>0</v>
      </c>
      <c r="F37" s="25">
        <v>0</v>
      </c>
      <c r="G37" s="25">
        <v>0</v>
      </c>
      <c r="H37" s="25">
        <v>0</v>
      </c>
      <c r="I37" s="43">
        <v>7000</v>
      </c>
      <c r="J37" s="43">
        <v>6910</v>
      </c>
      <c r="K37" s="25">
        <v>0</v>
      </c>
      <c r="L37" s="25">
        <v>0</v>
      </c>
      <c r="M37" s="24">
        <v>0</v>
      </c>
      <c r="N37" s="24">
        <v>0</v>
      </c>
      <c r="O37" s="24">
        <v>0</v>
      </c>
      <c r="P37" s="24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</row>
    <row r="38" spans="1:70" x14ac:dyDescent="0.3">
      <c r="A38" s="40">
        <v>32132</v>
      </c>
      <c r="B38" s="41" t="s">
        <v>73</v>
      </c>
      <c r="C38" s="42">
        <v>0</v>
      </c>
      <c r="D38" s="42">
        <v>0</v>
      </c>
      <c r="E38" s="25">
        <v>0</v>
      </c>
      <c r="F38" s="25">
        <v>0</v>
      </c>
      <c r="G38" s="25">
        <v>0</v>
      </c>
      <c r="H38" s="25">
        <v>0</v>
      </c>
      <c r="I38" s="43">
        <v>1200</v>
      </c>
      <c r="J38" s="43">
        <v>1200</v>
      </c>
      <c r="K38" s="25">
        <v>0</v>
      </c>
      <c r="L38" s="25">
        <v>0</v>
      </c>
      <c r="M38" s="24">
        <v>0</v>
      </c>
      <c r="N38" s="24">
        <v>0</v>
      </c>
      <c r="O38" s="24">
        <v>0</v>
      </c>
      <c r="P38" s="24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</row>
    <row r="39" spans="1:70" s="39" customFormat="1" ht="37.5" x14ac:dyDescent="0.3">
      <c r="A39" s="33">
        <v>3214</v>
      </c>
      <c r="B39" s="34" t="s">
        <v>51</v>
      </c>
      <c r="C39" s="36">
        <v>0</v>
      </c>
      <c r="D39" s="36">
        <v>0</v>
      </c>
      <c r="E39" s="44">
        <v>0</v>
      </c>
      <c r="F39" s="44">
        <v>0</v>
      </c>
      <c r="G39" s="45">
        <v>0</v>
      </c>
      <c r="H39" s="45">
        <v>0</v>
      </c>
      <c r="I39" s="38">
        <v>0</v>
      </c>
      <c r="J39" s="38">
        <v>0</v>
      </c>
      <c r="K39" s="45">
        <v>0</v>
      </c>
      <c r="L39" s="45">
        <v>0</v>
      </c>
      <c r="M39" s="35">
        <v>0</v>
      </c>
      <c r="N39" s="35">
        <v>0</v>
      </c>
      <c r="O39" s="35">
        <v>0</v>
      </c>
      <c r="P39" s="35">
        <v>0</v>
      </c>
      <c r="Q39" s="45">
        <v>0</v>
      </c>
      <c r="R39" s="44">
        <v>0</v>
      </c>
      <c r="S39" s="44">
        <v>0</v>
      </c>
      <c r="T39" s="45">
        <v>0</v>
      </c>
      <c r="U39" s="45">
        <v>0</v>
      </c>
      <c r="V39" s="44">
        <v>0</v>
      </c>
      <c r="W39" s="44">
        <v>0</v>
      </c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ht="37.5" x14ac:dyDescent="0.3">
      <c r="A40" s="40">
        <v>32141</v>
      </c>
      <c r="B40" s="41" t="s">
        <v>51</v>
      </c>
      <c r="C40" s="42">
        <v>0</v>
      </c>
      <c r="D40" s="42">
        <v>0</v>
      </c>
      <c r="E40" s="25">
        <v>0</v>
      </c>
      <c r="F40" s="25">
        <v>0</v>
      </c>
      <c r="G40" s="25">
        <v>0</v>
      </c>
      <c r="H40" s="25">
        <v>0</v>
      </c>
      <c r="I40" s="43">
        <v>0</v>
      </c>
      <c r="J40" s="43">
        <v>0</v>
      </c>
      <c r="K40" s="25">
        <v>0</v>
      </c>
      <c r="L40" s="25">
        <v>0</v>
      </c>
      <c r="M40" s="24">
        <v>0</v>
      </c>
      <c r="N40" s="24">
        <v>0</v>
      </c>
      <c r="O40" s="24">
        <v>0</v>
      </c>
      <c r="P40" s="24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</row>
    <row r="41" spans="1:70" ht="19.5" thickBot="1" x14ac:dyDescent="0.35">
      <c r="A41" s="26">
        <v>32149</v>
      </c>
      <c r="B41" s="117" t="s">
        <v>74</v>
      </c>
      <c r="C41" s="99">
        <v>0</v>
      </c>
      <c r="D41" s="99">
        <v>0</v>
      </c>
      <c r="E41" s="28">
        <v>0</v>
      </c>
      <c r="F41" s="28">
        <v>0</v>
      </c>
      <c r="G41" s="28">
        <v>0</v>
      </c>
      <c r="H41" s="28">
        <v>0</v>
      </c>
      <c r="I41" s="66">
        <v>0</v>
      </c>
      <c r="J41" s="66">
        <v>0</v>
      </c>
      <c r="K41" s="28">
        <v>0</v>
      </c>
      <c r="L41" s="28">
        <v>0</v>
      </c>
      <c r="M41" s="23">
        <v>0</v>
      </c>
      <c r="N41" s="23">
        <v>0</v>
      </c>
      <c r="O41" s="23">
        <v>0</v>
      </c>
      <c r="P41" s="23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</row>
    <row r="42" spans="1:70" s="20" customFormat="1" ht="19.5" thickBot="1" x14ac:dyDescent="0.35">
      <c r="A42" s="13">
        <v>322</v>
      </c>
      <c r="B42" s="116" t="s">
        <v>3</v>
      </c>
      <c r="C42" s="110">
        <v>43398.34</v>
      </c>
      <c r="D42" s="110">
        <v>43398.34</v>
      </c>
      <c r="E42" s="17">
        <v>243000</v>
      </c>
      <c r="F42" s="17">
        <f>F51</f>
        <v>240918.75</v>
      </c>
      <c r="G42" s="16">
        <v>0</v>
      </c>
      <c r="H42" s="16">
        <v>0</v>
      </c>
      <c r="I42" s="118">
        <v>96200</v>
      </c>
      <c r="J42" s="118">
        <f>J43+J51+J57+J62+J64</f>
        <v>95593.73000000001</v>
      </c>
      <c r="K42" s="16">
        <v>0</v>
      </c>
      <c r="L42" s="16">
        <v>0</v>
      </c>
      <c r="M42" s="15">
        <v>0</v>
      </c>
      <c r="N42" s="15">
        <v>0</v>
      </c>
      <c r="O42" s="15">
        <v>0</v>
      </c>
      <c r="P42" s="15">
        <v>0</v>
      </c>
      <c r="Q42" s="16">
        <v>0</v>
      </c>
      <c r="R42" s="17">
        <v>0</v>
      </c>
      <c r="S42" s="17">
        <v>0</v>
      </c>
      <c r="T42" s="16">
        <v>0</v>
      </c>
      <c r="U42" s="16">
        <v>0</v>
      </c>
      <c r="V42" s="17">
        <v>0</v>
      </c>
      <c r="W42" s="17">
        <v>0</v>
      </c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</row>
    <row r="43" spans="1:70" s="39" customFormat="1" x14ac:dyDescent="0.3">
      <c r="A43" s="112">
        <v>3221</v>
      </c>
      <c r="B43" s="113" t="s">
        <v>27</v>
      </c>
      <c r="C43" s="114">
        <v>23412.3</v>
      </c>
      <c r="D43" s="114">
        <v>23412.3</v>
      </c>
      <c r="E43" s="107">
        <v>0</v>
      </c>
      <c r="F43" s="107">
        <v>0</v>
      </c>
      <c r="G43" s="101">
        <v>0</v>
      </c>
      <c r="H43" s="101">
        <v>0</v>
      </c>
      <c r="I43" s="115">
        <v>34500</v>
      </c>
      <c r="J43" s="115">
        <f>J44+J45+J46+J47+J48+J49</f>
        <v>41859.54</v>
      </c>
      <c r="K43" s="101">
        <v>0</v>
      </c>
      <c r="L43" s="101">
        <v>0</v>
      </c>
      <c r="M43" s="106">
        <v>0</v>
      </c>
      <c r="N43" s="106">
        <v>0</v>
      </c>
      <c r="O43" s="106">
        <v>0</v>
      </c>
      <c r="P43" s="106">
        <v>0</v>
      </c>
      <c r="Q43" s="101">
        <v>0</v>
      </c>
      <c r="R43" s="107">
        <v>0</v>
      </c>
      <c r="S43" s="107">
        <v>0</v>
      </c>
      <c r="T43" s="101">
        <v>0</v>
      </c>
      <c r="U43" s="101">
        <v>0</v>
      </c>
      <c r="V43" s="107">
        <v>0</v>
      </c>
      <c r="W43" s="107">
        <v>0</v>
      </c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x14ac:dyDescent="0.3">
      <c r="A44" s="40">
        <v>32211</v>
      </c>
      <c r="B44" s="41" t="s">
        <v>27</v>
      </c>
      <c r="C44" s="42">
        <v>10000</v>
      </c>
      <c r="D44" s="42">
        <v>10000</v>
      </c>
      <c r="E44" s="25">
        <v>0</v>
      </c>
      <c r="F44" s="25">
        <v>0</v>
      </c>
      <c r="G44" s="25">
        <v>0</v>
      </c>
      <c r="H44" s="25">
        <v>0</v>
      </c>
      <c r="I44" s="43">
        <v>8000</v>
      </c>
      <c r="J44" s="43">
        <v>7450.13</v>
      </c>
      <c r="K44" s="25">
        <v>0</v>
      </c>
      <c r="L44" s="25">
        <v>0</v>
      </c>
      <c r="M44" s="24">
        <v>0</v>
      </c>
      <c r="N44" s="24">
        <v>0</v>
      </c>
      <c r="O44" s="24">
        <v>0</v>
      </c>
      <c r="P44" s="24">
        <v>0</v>
      </c>
      <c r="Q44" s="25">
        <v>0</v>
      </c>
      <c r="R44" s="25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</row>
    <row r="45" spans="1:70" x14ac:dyDescent="0.3">
      <c r="A45" s="40">
        <v>32212</v>
      </c>
      <c r="B45" s="41" t="s">
        <v>75</v>
      </c>
      <c r="C45" s="42">
        <v>2000</v>
      </c>
      <c r="D45" s="42">
        <v>2000</v>
      </c>
      <c r="E45" s="25">
        <v>0</v>
      </c>
      <c r="F45" s="25">
        <v>0</v>
      </c>
      <c r="G45" s="25">
        <v>0</v>
      </c>
      <c r="H45" s="25">
        <v>0</v>
      </c>
      <c r="I45" s="43">
        <v>2000</v>
      </c>
      <c r="J45" s="43">
        <v>1719.49</v>
      </c>
      <c r="K45" s="25">
        <v>0</v>
      </c>
      <c r="L45" s="25">
        <v>0</v>
      </c>
      <c r="M45" s="24">
        <v>0</v>
      </c>
      <c r="N45" s="24">
        <v>0</v>
      </c>
      <c r="O45" s="24">
        <v>0</v>
      </c>
      <c r="P45" s="24">
        <v>0</v>
      </c>
      <c r="Q45" s="25">
        <v>0</v>
      </c>
      <c r="R45" s="25">
        <v>0</v>
      </c>
      <c r="S45" s="25">
        <v>0</v>
      </c>
      <c r="T45" s="25">
        <v>0</v>
      </c>
      <c r="U45" s="25">
        <v>0</v>
      </c>
      <c r="V45" s="25">
        <v>0</v>
      </c>
      <c r="W45" s="25">
        <v>0</v>
      </c>
    </row>
    <row r="46" spans="1:70" x14ac:dyDescent="0.3">
      <c r="A46" s="40">
        <v>32213</v>
      </c>
      <c r="B46" s="41" t="s">
        <v>76</v>
      </c>
      <c r="C46" s="42">
        <v>0</v>
      </c>
      <c r="D46" s="42">
        <v>0</v>
      </c>
      <c r="E46" s="25">
        <v>0</v>
      </c>
      <c r="F46" s="25">
        <v>0</v>
      </c>
      <c r="G46" s="25">
        <v>0</v>
      </c>
      <c r="H46" s="25">
        <v>0</v>
      </c>
      <c r="I46" s="43">
        <v>0</v>
      </c>
      <c r="J46" s="43">
        <v>0</v>
      </c>
      <c r="K46" s="25">
        <v>0</v>
      </c>
      <c r="L46" s="25">
        <v>0</v>
      </c>
      <c r="M46" s="24">
        <v>0</v>
      </c>
      <c r="N46" s="24">
        <v>0</v>
      </c>
      <c r="O46" s="24">
        <v>0</v>
      </c>
      <c r="P46" s="24">
        <v>0</v>
      </c>
      <c r="Q46" s="25">
        <v>0</v>
      </c>
      <c r="R46" s="25">
        <v>0</v>
      </c>
      <c r="S46" s="25">
        <v>0</v>
      </c>
      <c r="T46" s="25">
        <v>0</v>
      </c>
      <c r="U46" s="25">
        <v>0</v>
      </c>
      <c r="V46" s="25">
        <v>0</v>
      </c>
      <c r="W46" s="25">
        <v>0</v>
      </c>
    </row>
    <row r="47" spans="1:70" x14ac:dyDescent="0.3">
      <c r="A47" s="40">
        <v>32214</v>
      </c>
      <c r="B47" s="41" t="s">
        <v>77</v>
      </c>
      <c r="C47" s="42">
        <v>2543.81</v>
      </c>
      <c r="D47" s="42">
        <v>2543.81</v>
      </c>
      <c r="E47" s="25">
        <v>0</v>
      </c>
      <c r="F47" s="25">
        <v>0</v>
      </c>
      <c r="G47" s="25">
        <v>0</v>
      </c>
      <c r="H47" s="25">
        <v>0</v>
      </c>
      <c r="I47" s="43">
        <v>3000</v>
      </c>
      <c r="J47" s="43">
        <v>3360.63</v>
      </c>
      <c r="K47" s="25">
        <v>0</v>
      </c>
      <c r="L47" s="25">
        <v>0</v>
      </c>
      <c r="M47" s="24">
        <v>0</v>
      </c>
      <c r="N47" s="24">
        <v>0</v>
      </c>
      <c r="O47" s="24">
        <v>0</v>
      </c>
      <c r="P47" s="24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</row>
    <row r="48" spans="1:70" x14ac:dyDescent="0.3">
      <c r="A48" s="40">
        <v>32216</v>
      </c>
      <c r="B48" s="41" t="s">
        <v>78</v>
      </c>
      <c r="C48" s="42">
        <v>6000</v>
      </c>
      <c r="D48" s="42">
        <v>6000</v>
      </c>
      <c r="E48" s="25">
        <v>0</v>
      </c>
      <c r="F48" s="25">
        <v>0</v>
      </c>
      <c r="G48" s="25">
        <v>0</v>
      </c>
      <c r="H48" s="25">
        <v>0</v>
      </c>
      <c r="I48" s="43">
        <v>15500</v>
      </c>
      <c r="J48" s="43">
        <v>15177.41</v>
      </c>
      <c r="K48" s="25">
        <v>0</v>
      </c>
      <c r="L48" s="25">
        <v>0</v>
      </c>
      <c r="M48" s="24">
        <v>0</v>
      </c>
      <c r="N48" s="24">
        <v>0</v>
      </c>
      <c r="O48" s="24">
        <v>0</v>
      </c>
      <c r="P48" s="24">
        <v>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</row>
    <row r="49" spans="1:70" x14ac:dyDescent="0.3">
      <c r="A49" s="40">
        <v>32219</v>
      </c>
      <c r="B49" s="41" t="s">
        <v>79</v>
      </c>
      <c r="C49" s="42">
        <v>2868.49</v>
      </c>
      <c r="D49" s="42">
        <v>2868.49</v>
      </c>
      <c r="E49" s="25">
        <v>0</v>
      </c>
      <c r="F49" s="25">
        <v>0</v>
      </c>
      <c r="G49" s="25">
        <v>0</v>
      </c>
      <c r="H49" s="25">
        <v>0</v>
      </c>
      <c r="I49" s="43">
        <v>6000</v>
      </c>
      <c r="J49" s="43">
        <v>14151.88</v>
      </c>
      <c r="K49" s="25">
        <v>0</v>
      </c>
      <c r="L49" s="25">
        <v>0</v>
      </c>
      <c r="M49" s="24">
        <v>0</v>
      </c>
      <c r="N49" s="24">
        <v>0</v>
      </c>
      <c r="O49" s="24">
        <v>0</v>
      </c>
      <c r="P49" s="24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</row>
    <row r="50" spans="1:70" s="39" customFormat="1" x14ac:dyDescent="0.3">
      <c r="A50" s="33">
        <v>3222</v>
      </c>
      <c r="B50" s="34" t="s">
        <v>63</v>
      </c>
      <c r="C50" s="36">
        <v>0</v>
      </c>
      <c r="D50" s="36">
        <v>0</v>
      </c>
      <c r="E50" s="44">
        <v>0</v>
      </c>
      <c r="F50" s="44">
        <v>0</v>
      </c>
      <c r="G50" s="45">
        <v>0</v>
      </c>
      <c r="H50" s="45">
        <v>0</v>
      </c>
      <c r="I50" s="38">
        <v>0</v>
      </c>
      <c r="J50" s="38">
        <v>0</v>
      </c>
      <c r="K50" s="45">
        <v>0</v>
      </c>
      <c r="L50" s="45">
        <v>0</v>
      </c>
      <c r="M50" s="35">
        <v>0</v>
      </c>
      <c r="N50" s="35">
        <v>0</v>
      </c>
      <c r="O50" s="35">
        <v>0</v>
      </c>
      <c r="P50" s="35">
        <v>0</v>
      </c>
      <c r="Q50" s="45">
        <v>0</v>
      </c>
      <c r="R50" s="44">
        <v>0</v>
      </c>
      <c r="S50" s="44">
        <v>0</v>
      </c>
      <c r="T50" s="45">
        <v>0</v>
      </c>
      <c r="U50" s="45">
        <v>0</v>
      </c>
      <c r="V50" s="44">
        <v>0</v>
      </c>
      <c r="W50" s="44">
        <v>0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1:70" s="39" customFormat="1" x14ac:dyDescent="0.3">
      <c r="A51" s="33">
        <v>3223</v>
      </c>
      <c r="B51" s="34" t="s">
        <v>28</v>
      </c>
      <c r="C51" s="36">
        <v>10306.26</v>
      </c>
      <c r="D51" s="36">
        <v>10306.26</v>
      </c>
      <c r="E51" s="44">
        <v>243000</v>
      </c>
      <c r="F51" s="44">
        <f>F52+F54</f>
        <v>240918.75</v>
      </c>
      <c r="G51" s="45">
        <v>0</v>
      </c>
      <c r="H51" s="45">
        <v>0</v>
      </c>
      <c r="I51" s="38">
        <v>25000</v>
      </c>
      <c r="J51" s="38">
        <f>J52+J54+J55</f>
        <v>19812.34</v>
      </c>
      <c r="K51" s="45">
        <v>0</v>
      </c>
      <c r="L51" s="45">
        <v>0</v>
      </c>
      <c r="M51" s="35">
        <v>0</v>
      </c>
      <c r="N51" s="35">
        <v>0</v>
      </c>
      <c r="O51" s="35">
        <v>0</v>
      </c>
      <c r="P51" s="35">
        <v>0</v>
      </c>
      <c r="Q51" s="45">
        <v>0</v>
      </c>
      <c r="R51" s="44">
        <v>0</v>
      </c>
      <c r="S51" s="44">
        <v>0</v>
      </c>
      <c r="T51" s="45">
        <v>0</v>
      </c>
      <c r="U51" s="45">
        <v>0</v>
      </c>
      <c r="V51" s="44">
        <v>0</v>
      </c>
      <c r="W51" s="44">
        <v>0</v>
      </c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1:70" x14ac:dyDescent="0.3">
      <c r="A52" s="40">
        <v>32231</v>
      </c>
      <c r="B52" s="41" t="s">
        <v>28</v>
      </c>
      <c r="C52" s="42">
        <v>0</v>
      </c>
      <c r="D52" s="42">
        <v>0</v>
      </c>
      <c r="E52" s="25">
        <v>73000</v>
      </c>
      <c r="F52" s="25">
        <v>71145.600000000006</v>
      </c>
      <c r="G52" s="25">
        <v>0</v>
      </c>
      <c r="H52" s="25">
        <v>0</v>
      </c>
      <c r="I52" s="43">
        <v>5000</v>
      </c>
      <c r="J52" s="43">
        <v>3552.6</v>
      </c>
      <c r="K52" s="25">
        <v>0</v>
      </c>
      <c r="L52" s="25">
        <v>0</v>
      </c>
      <c r="M52" s="24">
        <v>0</v>
      </c>
      <c r="N52" s="24">
        <v>0</v>
      </c>
      <c r="O52" s="24">
        <v>0</v>
      </c>
      <c r="P52" s="24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</row>
    <row r="53" spans="1:70" x14ac:dyDescent="0.3">
      <c r="A53" s="40">
        <v>32232</v>
      </c>
      <c r="B53" s="41" t="s">
        <v>80</v>
      </c>
      <c r="C53" s="42">
        <v>0</v>
      </c>
      <c r="D53" s="42">
        <v>0</v>
      </c>
      <c r="E53" s="25">
        <v>0</v>
      </c>
      <c r="F53" s="25">
        <v>0</v>
      </c>
      <c r="G53" s="25">
        <v>0</v>
      </c>
      <c r="H53" s="25">
        <v>0</v>
      </c>
      <c r="I53" s="43">
        <v>0</v>
      </c>
      <c r="J53" s="43">
        <v>0</v>
      </c>
      <c r="K53" s="25">
        <v>0</v>
      </c>
      <c r="L53" s="25">
        <v>0</v>
      </c>
      <c r="M53" s="24">
        <v>0</v>
      </c>
      <c r="N53" s="24">
        <v>0</v>
      </c>
      <c r="O53" s="24">
        <v>0</v>
      </c>
      <c r="P53" s="24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</row>
    <row r="54" spans="1:70" x14ac:dyDescent="0.3">
      <c r="A54" s="40">
        <v>32233</v>
      </c>
      <c r="B54" s="41" t="s">
        <v>81</v>
      </c>
      <c r="C54" s="42">
        <v>5500</v>
      </c>
      <c r="D54" s="42">
        <v>5500</v>
      </c>
      <c r="E54" s="25">
        <v>170000</v>
      </c>
      <c r="F54" s="25">
        <v>169773.15</v>
      </c>
      <c r="G54" s="25">
        <v>0</v>
      </c>
      <c r="H54" s="25">
        <v>0</v>
      </c>
      <c r="I54" s="43">
        <v>15000</v>
      </c>
      <c r="J54" s="43">
        <v>11457.33</v>
      </c>
      <c r="K54" s="25">
        <v>0</v>
      </c>
      <c r="L54" s="25">
        <v>0</v>
      </c>
      <c r="M54" s="24">
        <v>0</v>
      </c>
      <c r="N54" s="24">
        <v>0</v>
      </c>
      <c r="O54" s="24">
        <v>0</v>
      </c>
      <c r="P54" s="24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</row>
    <row r="55" spans="1:70" x14ac:dyDescent="0.3">
      <c r="A55" s="40">
        <v>32234</v>
      </c>
      <c r="B55" s="41" t="s">
        <v>82</v>
      </c>
      <c r="C55" s="42">
        <v>4806.26</v>
      </c>
      <c r="D55" s="42">
        <v>4806.26</v>
      </c>
      <c r="E55" s="25">
        <v>0</v>
      </c>
      <c r="F55" s="25">
        <v>0</v>
      </c>
      <c r="G55" s="25">
        <v>0</v>
      </c>
      <c r="H55" s="25">
        <v>0</v>
      </c>
      <c r="I55" s="43">
        <v>5000</v>
      </c>
      <c r="J55" s="43">
        <v>4802.41</v>
      </c>
      <c r="K55" s="25">
        <v>0</v>
      </c>
      <c r="L55" s="25">
        <v>0</v>
      </c>
      <c r="M55" s="24">
        <v>0</v>
      </c>
      <c r="N55" s="24">
        <v>0</v>
      </c>
      <c r="O55" s="24">
        <v>0</v>
      </c>
      <c r="P55" s="24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</row>
    <row r="56" spans="1:70" ht="37.5" x14ac:dyDescent="0.3">
      <c r="A56" s="40">
        <v>32239</v>
      </c>
      <c r="B56" s="41" t="s">
        <v>83</v>
      </c>
      <c r="C56" s="42">
        <v>0</v>
      </c>
      <c r="D56" s="42">
        <v>0</v>
      </c>
      <c r="E56" s="25">
        <v>0</v>
      </c>
      <c r="F56" s="25">
        <v>0</v>
      </c>
      <c r="G56" s="25">
        <v>0</v>
      </c>
      <c r="H56" s="25">
        <v>0</v>
      </c>
      <c r="I56" s="43">
        <v>0</v>
      </c>
      <c r="J56" s="43">
        <v>0</v>
      </c>
      <c r="K56" s="25">
        <v>0</v>
      </c>
      <c r="L56" s="25">
        <v>0</v>
      </c>
      <c r="M56" s="24">
        <v>0</v>
      </c>
      <c r="N56" s="24">
        <v>0</v>
      </c>
      <c r="O56" s="24">
        <v>0</v>
      </c>
      <c r="P56" s="24">
        <v>0</v>
      </c>
      <c r="Q56" s="25">
        <v>0</v>
      </c>
      <c r="R56" s="25">
        <v>0</v>
      </c>
      <c r="S56" s="25">
        <v>0</v>
      </c>
      <c r="T56" s="25">
        <v>0</v>
      </c>
      <c r="U56" s="25">
        <v>0</v>
      </c>
      <c r="V56" s="25">
        <v>0</v>
      </c>
      <c r="W56" s="25">
        <v>0</v>
      </c>
    </row>
    <row r="57" spans="1:70" s="39" customFormat="1" x14ac:dyDescent="0.3">
      <c r="A57" s="33">
        <v>3224</v>
      </c>
      <c r="B57" s="34" t="s">
        <v>29</v>
      </c>
      <c r="C57" s="36">
        <v>9679.7800000000007</v>
      </c>
      <c r="D57" s="36">
        <v>9679.7800000000007</v>
      </c>
      <c r="E57" s="44">
        <v>0</v>
      </c>
      <c r="F57" s="44">
        <v>0</v>
      </c>
      <c r="G57" s="45">
        <v>0</v>
      </c>
      <c r="H57" s="45">
        <v>0</v>
      </c>
      <c r="I57" s="38">
        <v>12200</v>
      </c>
      <c r="J57" s="38">
        <f>J58+J59+J60+J61</f>
        <v>10149.33</v>
      </c>
      <c r="K57" s="45">
        <v>0</v>
      </c>
      <c r="L57" s="45">
        <v>0</v>
      </c>
      <c r="M57" s="35">
        <v>0</v>
      </c>
      <c r="N57" s="35">
        <v>0</v>
      </c>
      <c r="O57" s="35">
        <v>0</v>
      </c>
      <c r="P57" s="35">
        <v>0</v>
      </c>
      <c r="Q57" s="45">
        <v>0</v>
      </c>
      <c r="R57" s="44">
        <v>0</v>
      </c>
      <c r="S57" s="44">
        <v>0</v>
      </c>
      <c r="T57" s="45">
        <v>0</v>
      </c>
      <c r="U57" s="45">
        <v>0</v>
      </c>
      <c r="V57" s="44">
        <v>0</v>
      </c>
      <c r="W57" s="44">
        <v>0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1:70" s="3" customFormat="1" ht="37.5" x14ac:dyDescent="0.3">
      <c r="A58" s="46">
        <v>32241</v>
      </c>
      <c r="B58" s="47" t="s">
        <v>86</v>
      </c>
      <c r="C58" s="49">
        <v>0</v>
      </c>
      <c r="D58" s="49">
        <v>0</v>
      </c>
      <c r="E58" s="48">
        <v>0</v>
      </c>
      <c r="F58" s="48">
        <v>0</v>
      </c>
      <c r="G58" s="50">
        <v>0</v>
      </c>
      <c r="H58" s="50">
        <v>0</v>
      </c>
      <c r="I58" s="43">
        <v>4000</v>
      </c>
      <c r="J58" s="43">
        <v>3611.3</v>
      </c>
      <c r="K58" s="50">
        <v>0</v>
      </c>
      <c r="L58" s="50">
        <v>0</v>
      </c>
      <c r="M58" s="51">
        <v>0</v>
      </c>
      <c r="N58" s="51">
        <v>0</v>
      </c>
      <c r="O58" s="51">
        <v>0</v>
      </c>
      <c r="P58" s="51">
        <v>0</v>
      </c>
      <c r="Q58" s="50">
        <v>0</v>
      </c>
      <c r="R58" s="48">
        <v>0</v>
      </c>
      <c r="S58" s="48">
        <v>0</v>
      </c>
      <c r="T58" s="50">
        <v>0</v>
      </c>
      <c r="U58" s="50">
        <v>0</v>
      </c>
      <c r="V58" s="48">
        <v>0</v>
      </c>
      <c r="W58" s="48">
        <v>0</v>
      </c>
    </row>
    <row r="59" spans="1:70" s="3" customFormat="1" ht="36.75" customHeight="1" x14ac:dyDescent="0.3">
      <c r="A59" s="46">
        <v>32242</v>
      </c>
      <c r="B59" s="47" t="s">
        <v>146</v>
      </c>
      <c r="C59" s="49">
        <v>1679.78</v>
      </c>
      <c r="D59" s="49">
        <v>1679.78</v>
      </c>
      <c r="E59" s="48">
        <v>0</v>
      </c>
      <c r="F59" s="48">
        <v>0</v>
      </c>
      <c r="G59" s="50">
        <v>0</v>
      </c>
      <c r="H59" s="50">
        <v>0</v>
      </c>
      <c r="I59" s="43">
        <v>3000</v>
      </c>
      <c r="J59" s="43">
        <v>833.34</v>
      </c>
      <c r="K59" s="50">
        <v>0</v>
      </c>
      <c r="L59" s="50">
        <v>0</v>
      </c>
      <c r="M59" s="51">
        <v>0</v>
      </c>
      <c r="N59" s="51">
        <v>0</v>
      </c>
      <c r="O59" s="51">
        <v>0</v>
      </c>
      <c r="P59" s="51">
        <v>0</v>
      </c>
      <c r="Q59" s="50">
        <v>0</v>
      </c>
      <c r="R59" s="48">
        <v>0</v>
      </c>
      <c r="S59" s="48">
        <v>0</v>
      </c>
      <c r="T59" s="50">
        <v>0</v>
      </c>
      <c r="U59" s="50">
        <v>0</v>
      </c>
      <c r="V59" s="48">
        <v>0</v>
      </c>
      <c r="W59" s="48">
        <v>0</v>
      </c>
    </row>
    <row r="60" spans="1:70" s="3" customFormat="1" ht="36.75" customHeight="1" x14ac:dyDescent="0.3">
      <c r="A60" s="46">
        <v>32243</v>
      </c>
      <c r="B60" s="47" t="s">
        <v>169</v>
      </c>
      <c r="C60" s="49">
        <v>0</v>
      </c>
      <c r="D60" s="49">
        <v>0</v>
      </c>
      <c r="E60" s="48">
        <v>0</v>
      </c>
      <c r="F60" s="48">
        <v>0</v>
      </c>
      <c r="G60" s="50">
        <v>0</v>
      </c>
      <c r="H60" s="50">
        <v>0</v>
      </c>
      <c r="I60" s="43">
        <v>200</v>
      </c>
      <c r="J60" s="43">
        <v>173.49</v>
      </c>
      <c r="K60" s="50">
        <v>0</v>
      </c>
      <c r="L60" s="50">
        <v>0</v>
      </c>
      <c r="M60" s="51">
        <v>0</v>
      </c>
      <c r="N60" s="51">
        <v>0</v>
      </c>
      <c r="O60" s="51">
        <v>0</v>
      </c>
      <c r="P60" s="51">
        <v>0</v>
      </c>
      <c r="Q60" s="50">
        <v>0</v>
      </c>
      <c r="R60" s="48">
        <v>0</v>
      </c>
      <c r="S60" s="48">
        <v>0</v>
      </c>
      <c r="T60" s="50">
        <v>0</v>
      </c>
      <c r="U60" s="50">
        <v>0</v>
      </c>
      <c r="V60" s="48">
        <v>0</v>
      </c>
      <c r="W60" s="48">
        <v>0</v>
      </c>
    </row>
    <row r="61" spans="1:70" s="3" customFormat="1" ht="37.5" x14ac:dyDescent="0.3">
      <c r="A61" s="46">
        <v>32244</v>
      </c>
      <c r="B61" s="47" t="s">
        <v>87</v>
      </c>
      <c r="C61" s="49">
        <v>8000</v>
      </c>
      <c r="D61" s="49">
        <v>8000</v>
      </c>
      <c r="E61" s="48">
        <v>0</v>
      </c>
      <c r="F61" s="48">
        <v>0</v>
      </c>
      <c r="G61" s="50">
        <v>0</v>
      </c>
      <c r="H61" s="50">
        <v>0</v>
      </c>
      <c r="I61" s="43">
        <v>5000</v>
      </c>
      <c r="J61" s="43">
        <v>5531.2</v>
      </c>
      <c r="K61" s="50">
        <v>0</v>
      </c>
      <c r="L61" s="50">
        <v>0</v>
      </c>
      <c r="M61" s="51">
        <v>0</v>
      </c>
      <c r="N61" s="51">
        <v>0</v>
      </c>
      <c r="O61" s="51">
        <v>0</v>
      </c>
      <c r="P61" s="51">
        <v>0</v>
      </c>
      <c r="Q61" s="50">
        <v>0</v>
      </c>
      <c r="R61" s="48">
        <v>0</v>
      </c>
      <c r="S61" s="48">
        <v>0</v>
      </c>
      <c r="T61" s="50">
        <v>0</v>
      </c>
      <c r="U61" s="50">
        <v>0</v>
      </c>
      <c r="V61" s="48">
        <v>0</v>
      </c>
      <c r="W61" s="48">
        <v>0</v>
      </c>
    </row>
    <row r="62" spans="1:70" s="39" customFormat="1" x14ac:dyDescent="0.3">
      <c r="A62" s="33">
        <v>3225</v>
      </c>
      <c r="B62" s="34" t="s">
        <v>30</v>
      </c>
      <c r="C62" s="36">
        <v>0</v>
      </c>
      <c r="D62" s="36">
        <v>0</v>
      </c>
      <c r="E62" s="44">
        <v>0</v>
      </c>
      <c r="F62" s="44">
        <v>0</v>
      </c>
      <c r="G62" s="45">
        <v>0</v>
      </c>
      <c r="H62" s="45">
        <v>0</v>
      </c>
      <c r="I62" s="38">
        <v>23000</v>
      </c>
      <c r="J62" s="38">
        <f>J63</f>
        <v>22389.89</v>
      </c>
      <c r="K62" s="45">
        <v>0</v>
      </c>
      <c r="L62" s="45">
        <v>0</v>
      </c>
      <c r="M62" s="35">
        <v>0</v>
      </c>
      <c r="N62" s="35">
        <v>0</v>
      </c>
      <c r="O62" s="35">
        <v>0</v>
      </c>
      <c r="P62" s="35">
        <v>0</v>
      </c>
      <c r="Q62" s="45">
        <v>0</v>
      </c>
      <c r="R62" s="44">
        <v>0</v>
      </c>
      <c r="S62" s="44">
        <v>0</v>
      </c>
      <c r="T62" s="45">
        <v>0</v>
      </c>
      <c r="U62" s="45">
        <v>0</v>
      </c>
      <c r="V62" s="44">
        <v>0</v>
      </c>
      <c r="W62" s="44">
        <v>0</v>
      </c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1:70" x14ac:dyDescent="0.3">
      <c r="A63" s="40">
        <v>32251</v>
      </c>
      <c r="B63" s="41" t="s">
        <v>30</v>
      </c>
      <c r="C63" s="42">
        <v>0</v>
      </c>
      <c r="D63" s="42">
        <v>0</v>
      </c>
      <c r="E63" s="25">
        <v>0</v>
      </c>
      <c r="F63" s="25">
        <v>0</v>
      </c>
      <c r="G63" s="25">
        <v>0</v>
      </c>
      <c r="H63" s="25">
        <v>0</v>
      </c>
      <c r="I63" s="43">
        <v>23000</v>
      </c>
      <c r="J63" s="43">
        <v>22389.89</v>
      </c>
      <c r="K63" s="25">
        <v>0</v>
      </c>
      <c r="L63" s="25">
        <v>0</v>
      </c>
      <c r="M63" s="24">
        <v>0</v>
      </c>
      <c r="N63" s="24">
        <v>0</v>
      </c>
      <c r="O63" s="24">
        <v>0</v>
      </c>
      <c r="P63" s="24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</row>
    <row r="64" spans="1:70" s="39" customFormat="1" x14ac:dyDescent="0.3">
      <c r="A64" s="33">
        <v>3227</v>
      </c>
      <c r="B64" s="52" t="s">
        <v>52</v>
      </c>
      <c r="C64" s="36">
        <v>0</v>
      </c>
      <c r="D64" s="36">
        <v>0</v>
      </c>
      <c r="E64" s="44">
        <v>0</v>
      </c>
      <c r="F64" s="44">
        <v>0</v>
      </c>
      <c r="G64" s="45">
        <v>0</v>
      </c>
      <c r="H64" s="45">
        <v>0</v>
      </c>
      <c r="I64" s="38">
        <v>1500</v>
      </c>
      <c r="J64" s="38">
        <f>J65</f>
        <v>1382.63</v>
      </c>
      <c r="K64" s="45">
        <v>0</v>
      </c>
      <c r="L64" s="45">
        <v>0</v>
      </c>
      <c r="M64" s="35">
        <v>0</v>
      </c>
      <c r="N64" s="35">
        <v>0</v>
      </c>
      <c r="O64" s="35">
        <v>0</v>
      </c>
      <c r="P64" s="35">
        <v>0</v>
      </c>
      <c r="Q64" s="45">
        <v>0</v>
      </c>
      <c r="R64" s="44">
        <v>0</v>
      </c>
      <c r="S64" s="44">
        <v>0</v>
      </c>
      <c r="T64" s="45">
        <v>0</v>
      </c>
      <c r="U64" s="45">
        <v>0</v>
      </c>
      <c r="V64" s="44">
        <v>0</v>
      </c>
      <c r="W64" s="44">
        <v>0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1:70" s="3" customFormat="1" ht="19.5" thickBot="1" x14ac:dyDescent="0.35">
      <c r="A65" s="29">
        <v>32271</v>
      </c>
      <c r="B65" s="119" t="s">
        <v>52</v>
      </c>
      <c r="C65" s="120">
        <v>0</v>
      </c>
      <c r="D65" s="120">
        <v>0</v>
      </c>
      <c r="E65" s="32">
        <v>0</v>
      </c>
      <c r="F65" s="32">
        <v>0</v>
      </c>
      <c r="G65" s="65">
        <v>0</v>
      </c>
      <c r="H65" s="65">
        <v>0</v>
      </c>
      <c r="I65" s="66">
        <v>1500</v>
      </c>
      <c r="J65" s="66">
        <v>1382.63</v>
      </c>
      <c r="K65" s="65">
        <v>0</v>
      </c>
      <c r="L65" s="65">
        <v>0</v>
      </c>
      <c r="M65" s="30">
        <v>0</v>
      </c>
      <c r="N65" s="30">
        <v>0</v>
      </c>
      <c r="O65" s="30">
        <v>0</v>
      </c>
      <c r="P65" s="30">
        <v>0</v>
      </c>
      <c r="Q65" s="65">
        <v>0</v>
      </c>
      <c r="R65" s="32">
        <v>0</v>
      </c>
      <c r="S65" s="32">
        <v>0</v>
      </c>
      <c r="T65" s="65">
        <v>0</v>
      </c>
      <c r="U65" s="65">
        <v>0</v>
      </c>
      <c r="V65" s="32">
        <v>0</v>
      </c>
      <c r="W65" s="32">
        <v>0</v>
      </c>
    </row>
    <row r="66" spans="1:70" s="20" customFormat="1" ht="19.5" thickBot="1" x14ac:dyDescent="0.35">
      <c r="A66" s="13">
        <v>323</v>
      </c>
      <c r="B66" s="14" t="s">
        <v>4</v>
      </c>
      <c r="C66" s="110">
        <v>133004.41</v>
      </c>
      <c r="D66" s="110">
        <v>133004.41</v>
      </c>
      <c r="E66" s="122">
        <v>128500</v>
      </c>
      <c r="F66" s="122">
        <f>F78+F83+F89</f>
        <v>121169.53</v>
      </c>
      <c r="G66" s="103">
        <v>0</v>
      </c>
      <c r="H66" s="103">
        <v>0</v>
      </c>
      <c r="I66" s="118">
        <v>312500</v>
      </c>
      <c r="J66" s="118">
        <f>J67+J73+J78+J83+J89+J95+J98+J104+J108</f>
        <v>261426.43</v>
      </c>
      <c r="K66" s="103">
        <v>0</v>
      </c>
      <c r="L66" s="103">
        <v>0</v>
      </c>
      <c r="M66" s="15">
        <v>170000</v>
      </c>
      <c r="N66" s="15">
        <f>N95+N98</f>
        <v>134844.19</v>
      </c>
      <c r="O66" s="15">
        <v>0</v>
      </c>
      <c r="P66" s="15">
        <v>0</v>
      </c>
      <c r="Q66" s="103">
        <v>0</v>
      </c>
      <c r="R66" s="122">
        <v>0</v>
      </c>
      <c r="S66" s="122">
        <v>0</v>
      </c>
      <c r="T66" s="103">
        <v>0</v>
      </c>
      <c r="U66" s="103">
        <v>0</v>
      </c>
      <c r="V66" s="122">
        <v>0</v>
      </c>
      <c r="W66" s="122">
        <v>0</v>
      </c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</row>
    <row r="67" spans="1:70" s="39" customFormat="1" x14ac:dyDescent="0.3">
      <c r="A67" s="112">
        <v>3231</v>
      </c>
      <c r="B67" s="121" t="s">
        <v>31</v>
      </c>
      <c r="C67" s="114">
        <v>19086.620000000003</v>
      </c>
      <c r="D67" s="114">
        <v>19086.620000000003</v>
      </c>
      <c r="E67" s="107">
        <v>0</v>
      </c>
      <c r="F67" s="107">
        <v>0</v>
      </c>
      <c r="G67" s="101">
        <v>0</v>
      </c>
      <c r="H67" s="101">
        <v>0</v>
      </c>
      <c r="I67" s="115">
        <v>39000</v>
      </c>
      <c r="J67" s="115">
        <f>J68+J70+J72</f>
        <v>34501.31</v>
      </c>
      <c r="K67" s="101">
        <v>0</v>
      </c>
      <c r="L67" s="101">
        <v>0</v>
      </c>
      <c r="M67" s="107">
        <v>0</v>
      </c>
      <c r="N67" s="107">
        <v>0</v>
      </c>
      <c r="O67" s="107">
        <v>0</v>
      </c>
      <c r="P67" s="107">
        <v>0</v>
      </c>
      <c r="Q67" s="101">
        <v>0</v>
      </c>
      <c r="R67" s="107">
        <v>0</v>
      </c>
      <c r="S67" s="107">
        <v>0</v>
      </c>
      <c r="T67" s="101">
        <v>0</v>
      </c>
      <c r="U67" s="101">
        <v>0</v>
      </c>
      <c r="V67" s="107">
        <v>0</v>
      </c>
      <c r="W67" s="107">
        <v>0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1:70" x14ac:dyDescent="0.3">
      <c r="A68" s="40">
        <v>32311</v>
      </c>
      <c r="B68" s="54" t="s">
        <v>84</v>
      </c>
      <c r="C68" s="42">
        <v>9470.52</v>
      </c>
      <c r="D68" s="42">
        <v>9470.52</v>
      </c>
      <c r="E68" s="25">
        <v>0</v>
      </c>
      <c r="F68" s="25">
        <v>0</v>
      </c>
      <c r="G68" s="25">
        <v>0</v>
      </c>
      <c r="H68" s="25">
        <v>0</v>
      </c>
      <c r="I68" s="43">
        <v>11000</v>
      </c>
      <c r="J68" s="43">
        <v>8824.86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</row>
    <row r="69" spans="1:70" x14ac:dyDescent="0.3">
      <c r="A69" s="40">
        <v>32312</v>
      </c>
      <c r="B69" s="54" t="s">
        <v>130</v>
      </c>
      <c r="C69" s="42">
        <v>0</v>
      </c>
      <c r="D69" s="42">
        <v>0</v>
      </c>
      <c r="E69" s="25">
        <v>0</v>
      </c>
      <c r="F69" s="25">
        <v>0</v>
      </c>
      <c r="G69" s="25">
        <v>0</v>
      </c>
      <c r="H69" s="25">
        <v>0</v>
      </c>
      <c r="I69" s="43">
        <v>0</v>
      </c>
      <c r="J69" s="43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</row>
    <row r="70" spans="1:70" x14ac:dyDescent="0.3">
      <c r="A70" s="40">
        <v>32313</v>
      </c>
      <c r="B70" s="54" t="s">
        <v>85</v>
      </c>
      <c r="C70" s="42">
        <v>2121.1000000000004</v>
      </c>
      <c r="D70" s="42">
        <v>2121.1000000000004</v>
      </c>
      <c r="E70" s="25">
        <v>0</v>
      </c>
      <c r="F70" s="25">
        <v>0</v>
      </c>
      <c r="G70" s="25">
        <v>0</v>
      </c>
      <c r="H70" s="25">
        <v>0</v>
      </c>
      <c r="I70" s="43">
        <v>4000</v>
      </c>
      <c r="J70" s="43">
        <v>2282.6999999999998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</row>
    <row r="71" spans="1:70" x14ac:dyDescent="0.3">
      <c r="A71" s="40">
        <v>32314</v>
      </c>
      <c r="B71" s="54" t="s">
        <v>129</v>
      </c>
      <c r="C71" s="42">
        <v>0</v>
      </c>
      <c r="D71" s="42">
        <v>0</v>
      </c>
      <c r="E71" s="25">
        <v>0</v>
      </c>
      <c r="F71" s="25">
        <v>0</v>
      </c>
      <c r="G71" s="25">
        <v>0</v>
      </c>
      <c r="H71" s="25">
        <v>0</v>
      </c>
      <c r="I71" s="43">
        <v>0</v>
      </c>
      <c r="J71" s="43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</row>
    <row r="72" spans="1:70" x14ac:dyDescent="0.3">
      <c r="A72" s="40">
        <v>32319</v>
      </c>
      <c r="B72" s="54" t="s">
        <v>128</v>
      </c>
      <c r="C72" s="42">
        <v>7495</v>
      </c>
      <c r="D72" s="42">
        <v>7495</v>
      </c>
      <c r="E72" s="25">
        <v>0</v>
      </c>
      <c r="F72" s="25">
        <v>0</v>
      </c>
      <c r="G72" s="25">
        <v>0</v>
      </c>
      <c r="H72" s="25">
        <v>0</v>
      </c>
      <c r="I72" s="43">
        <v>24000</v>
      </c>
      <c r="J72" s="43">
        <v>23393.75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</row>
    <row r="73" spans="1:70" s="39" customFormat="1" x14ac:dyDescent="0.3">
      <c r="A73" s="33">
        <v>3232</v>
      </c>
      <c r="B73" s="53" t="s">
        <v>32</v>
      </c>
      <c r="C73" s="36">
        <v>19000</v>
      </c>
      <c r="D73" s="36">
        <v>19000</v>
      </c>
      <c r="E73" s="44">
        <v>0</v>
      </c>
      <c r="F73" s="44">
        <v>0</v>
      </c>
      <c r="G73" s="45">
        <v>0</v>
      </c>
      <c r="H73" s="45">
        <v>0</v>
      </c>
      <c r="I73" s="38">
        <v>86000</v>
      </c>
      <c r="J73" s="38">
        <f>J74+J75+J76+J77</f>
        <v>78268.900000000009</v>
      </c>
      <c r="K73" s="45">
        <v>0</v>
      </c>
      <c r="L73" s="45">
        <v>0</v>
      </c>
      <c r="M73" s="44">
        <v>0</v>
      </c>
      <c r="N73" s="44">
        <v>0</v>
      </c>
      <c r="O73" s="44">
        <v>0</v>
      </c>
      <c r="P73" s="44">
        <v>0</v>
      </c>
      <c r="Q73" s="45">
        <v>0</v>
      </c>
      <c r="R73" s="44">
        <v>0</v>
      </c>
      <c r="S73" s="44">
        <v>0</v>
      </c>
      <c r="T73" s="45">
        <v>0</v>
      </c>
      <c r="U73" s="45">
        <v>0</v>
      </c>
      <c r="V73" s="44">
        <v>0</v>
      </c>
      <c r="W73" s="44">
        <v>0</v>
      </c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1:70" s="3" customFormat="1" x14ac:dyDescent="0.3">
      <c r="A74" s="46">
        <v>32321</v>
      </c>
      <c r="B74" s="55" t="s">
        <v>90</v>
      </c>
      <c r="C74" s="49">
        <v>0</v>
      </c>
      <c r="D74" s="49">
        <v>0</v>
      </c>
      <c r="E74" s="48">
        <v>0</v>
      </c>
      <c r="F74" s="48">
        <v>0</v>
      </c>
      <c r="G74" s="50">
        <v>0</v>
      </c>
      <c r="H74" s="50">
        <v>0</v>
      </c>
      <c r="I74" s="43">
        <v>15000</v>
      </c>
      <c r="J74" s="43">
        <v>14261.38</v>
      </c>
      <c r="K74" s="50">
        <v>0</v>
      </c>
      <c r="L74" s="50">
        <v>0</v>
      </c>
      <c r="M74" s="48">
        <v>0</v>
      </c>
      <c r="N74" s="48">
        <v>0</v>
      </c>
      <c r="O74" s="48">
        <v>0</v>
      </c>
      <c r="P74" s="48">
        <v>0</v>
      </c>
      <c r="Q74" s="50">
        <v>0</v>
      </c>
      <c r="R74" s="48">
        <v>0</v>
      </c>
      <c r="S74" s="48">
        <v>0</v>
      </c>
      <c r="T74" s="50">
        <v>0</v>
      </c>
      <c r="U74" s="50">
        <v>0</v>
      </c>
      <c r="V74" s="48">
        <v>0</v>
      </c>
      <c r="W74" s="48">
        <v>0</v>
      </c>
    </row>
    <row r="75" spans="1:70" s="3" customFormat="1" x14ac:dyDescent="0.3">
      <c r="A75" s="46">
        <v>32322</v>
      </c>
      <c r="B75" s="55" t="s">
        <v>91</v>
      </c>
      <c r="C75" s="49">
        <v>19000</v>
      </c>
      <c r="D75" s="49">
        <v>19000</v>
      </c>
      <c r="E75" s="48">
        <v>0</v>
      </c>
      <c r="F75" s="48">
        <v>0</v>
      </c>
      <c r="G75" s="50">
        <v>0</v>
      </c>
      <c r="H75" s="50">
        <v>0</v>
      </c>
      <c r="I75" s="43">
        <v>55000</v>
      </c>
      <c r="J75" s="43">
        <v>50403.37</v>
      </c>
      <c r="K75" s="50">
        <v>0</v>
      </c>
      <c r="L75" s="50">
        <v>0</v>
      </c>
      <c r="M75" s="48">
        <v>0</v>
      </c>
      <c r="N75" s="48">
        <v>0</v>
      </c>
      <c r="O75" s="48">
        <v>0</v>
      </c>
      <c r="P75" s="48">
        <v>0</v>
      </c>
      <c r="Q75" s="50">
        <v>0</v>
      </c>
      <c r="R75" s="48">
        <v>0</v>
      </c>
      <c r="S75" s="48">
        <v>0</v>
      </c>
      <c r="T75" s="50">
        <v>0</v>
      </c>
      <c r="U75" s="50">
        <v>0</v>
      </c>
      <c r="V75" s="48">
        <v>0</v>
      </c>
      <c r="W75" s="48">
        <v>0</v>
      </c>
    </row>
    <row r="76" spans="1:70" s="3" customFormat="1" x14ac:dyDescent="0.3">
      <c r="A76" s="46">
        <v>32323</v>
      </c>
      <c r="B76" s="55" t="s">
        <v>92</v>
      </c>
      <c r="C76" s="49">
        <v>0</v>
      </c>
      <c r="D76" s="49">
        <v>0</v>
      </c>
      <c r="E76" s="48">
        <v>0</v>
      </c>
      <c r="F76" s="48">
        <v>0</v>
      </c>
      <c r="G76" s="50">
        <v>0</v>
      </c>
      <c r="H76" s="50">
        <v>0</v>
      </c>
      <c r="I76" s="43">
        <v>3000</v>
      </c>
      <c r="J76" s="43">
        <v>2592.91</v>
      </c>
      <c r="K76" s="50">
        <v>0</v>
      </c>
      <c r="L76" s="50">
        <v>0</v>
      </c>
      <c r="M76" s="48">
        <v>0</v>
      </c>
      <c r="N76" s="48">
        <v>0</v>
      </c>
      <c r="O76" s="48">
        <v>0</v>
      </c>
      <c r="P76" s="48">
        <v>0</v>
      </c>
      <c r="Q76" s="50">
        <v>0</v>
      </c>
      <c r="R76" s="48">
        <v>0</v>
      </c>
      <c r="S76" s="48">
        <v>0</v>
      </c>
      <c r="T76" s="50">
        <v>0</v>
      </c>
      <c r="U76" s="50">
        <v>0</v>
      </c>
      <c r="V76" s="48">
        <v>0</v>
      </c>
      <c r="W76" s="48">
        <v>0</v>
      </c>
    </row>
    <row r="77" spans="1:70" s="3" customFormat="1" x14ac:dyDescent="0.3">
      <c r="A77" s="46">
        <v>32329</v>
      </c>
      <c r="B77" s="55" t="s">
        <v>133</v>
      </c>
      <c r="C77" s="49">
        <v>0</v>
      </c>
      <c r="D77" s="49">
        <v>0</v>
      </c>
      <c r="E77" s="48">
        <v>0</v>
      </c>
      <c r="F77" s="48">
        <v>0</v>
      </c>
      <c r="G77" s="50">
        <v>0</v>
      </c>
      <c r="H77" s="50">
        <v>0</v>
      </c>
      <c r="I77" s="43">
        <v>13000</v>
      </c>
      <c r="J77" s="43">
        <v>11011.24</v>
      </c>
      <c r="K77" s="50">
        <v>0</v>
      </c>
      <c r="L77" s="50">
        <v>0</v>
      </c>
      <c r="M77" s="48">
        <v>0</v>
      </c>
      <c r="N77" s="48">
        <v>0</v>
      </c>
      <c r="O77" s="48">
        <v>0</v>
      </c>
      <c r="P77" s="48">
        <v>0</v>
      </c>
      <c r="Q77" s="50">
        <v>0</v>
      </c>
      <c r="R77" s="48">
        <v>0</v>
      </c>
      <c r="S77" s="48">
        <v>0</v>
      </c>
      <c r="T77" s="50">
        <v>0</v>
      </c>
      <c r="U77" s="50">
        <v>0</v>
      </c>
      <c r="V77" s="48">
        <v>0</v>
      </c>
      <c r="W77" s="48">
        <v>0</v>
      </c>
    </row>
    <row r="78" spans="1:70" s="39" customFormat="1" x14ac:dyDescent="0.3">
      <c r="A78" s="33">
        <v>3233</v>
      </c>
      <c r="B78" s="53" t="s">
        <v>33</v>
      </c>
      <c r="C78" s="36">
        <v>13200</v>
      </c>
      <c r="D78" s="36">
        <v>13200</v>
      </c>
      <c r="E78" s="44">
        <v>10000</v>
      </c>
      <c r="F78" s="44">
        <f>F79</f>
        <v>10000</v>
      </c>
      <c r="G78" s="45">
        <v>0</v>
      </c>
      <c r="H78" s="45">
        <v>0</v>
      </c>
      <c r="I78" s="38">
        <v>31000</v>
      </c>
      <c r="J78" s="38">
        <f>J79+J80+J81+J82</f>
        <v>31915.01</v>
      </c>
      <c r="K78" s="45">
        <v>0</v>
      </c>
      <c r="L78" s="45">
        <v>0</v>
      </c>
      <c r="M78" s="44">
        <v>0</v>
      </c>
      <c r="N78" s="44">
        <v>0</v>
      </c>
      <c r="O78" s="44">
        <v>0</v>
      </c>
      <c r="P78" s="44">
        <v>0</v>
      </c>
      <c r="Q78" s="45">
        <v>0</v>
      </c>
      <c r="R78" s="44">
        <v>0</v>
      </c>
      <c r="S78" s="44">
        <v>0</v>
      </c>
      <c r="T78" s="45">
        <v>0</v>
      </c>
      <c r="U78" s="45">
        <v>0</v>
      </c>
      <c r="V78" s="44">
        <v>0</v>
      </c>
      <c r="W78" s="44">
        <v>0</v>
      </c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1:70" s="3" customFormat="1" x14ac:dyDescent="0.3">
      <c r="A79" s="46">
        <v>32331</v>
      </c>
      <c r="B79" s="55" t="s">
        <v>143</v>
      </c>
      <c r="C79" s="49">
        <v>5000</v>
      </c>
      <c r="D79" s="49">
        <v>5000</v>
      </c>
      <c r="E79" s="48">
        <v>10000</v>
      </c>
      <c r="F79" s="48">
        <v>10000</v>
      </c>
      <c r="G79" s="50">
        <v>0</v>
      </c>
      <c r="H79" s="50">
        <v>0</v>
      </c>
      <c r="I79" s="56">
        <v>19000</v>
      </c>
      <c r="J79" s="56">
        <v>18500</v>
      </c>
      <c r="K79" s="50">
        <v>0</v>
      </c>
      <c r="L79" s="50">
        <v>0</v>
      </c>
      <c r="M79" s="48">
        <v>0</v>
      </c>
      <c r="N79" s="48">
        <v>0</v>
      </c>
      <c r="O79" s="48">
        <v>0</v>
      </c>
      <c r="P79" s="48">
        <v>0</v>
      </c>
      <c r="Q79" s="50">
        <v>0</v>
      </c>
      <c r="R79" s="48">
        <v>0</v>
      </c>
      <c r="S79" s="48">
        <v>0</v>
      </c>
      <c r="T79" s="50">
        <v>0</v>
      </c>
      <c r="U79" s="50">
        <v>0</v>
      </c>
      <c r="V79" s="48">
        <v>0</v>
      </c>
      <c r="W79" s="48">
        <v>0</v>
      </c>
    </row>
    <row r="80" spans="1:70" x14ac:dyDescent="0.3">
      <c r="A80" s="40">
        <v>32332</v>
      </c>
      <c r="B80" s="54" t="s">
        <v>88</v>
      </c>
      <c r="C80" s="42">
        <v>0</v>
      </c>
      <c r="D80" s="42">
        <v>0</v>
      </c>
      <c r="E80" s="25">
        <v>0</v>
      </c>
      <c r="F80" s="25">
        <v>0</v>
      </c>
      <c r="G80" s="25">
        <v>0</v>
      </c>
      <c r="H80" s="25">
        <v>0</v>
      </c>
      <c r="I80" s="43">
        <v>1000</v>
      </c>
      <c r="J80" s="43">
        <v>330.01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</row>
    <row r="81" spans="1:70" x14ac:dyDescent="0.3">
      <c r="A81" s="40">
        <v>32334</v>
      </c>
      <c r="B81" s="54" t="s">
        <v>144</v>
      </c>
      <c r="C81" s="42">
        <v>1918.75</v>
      </c>
      <c r="D81" s="42">
        <v>1918.75</v>
      </c>
      <c r="E81" s="25">
        <v>0</v>
      </c>
      <c r="F81" s="25">
        <v>0</v>
      </c>
      <c r="G81" s="25">
        <v>0</v>
      </c>
      <c r="H81" s="25">
        <v>0</v>
      </c>
      <c r="I81" s="43">
        <v>8000</v>
      </c>
      <c r="J81" s="43">
        <v>8625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25">
        <v>0</v>
      </c>
    </row>
    <row r="82" spans="1:70" x14ac:dyDescent="0.3">
      <c r="A82" s="40">
        <v>32339</v>
      </c>
      <c r="B82" s="54" t="s">
        <v>89</v>
      </c>
      <c r="C82" s="42">
        <v>6281.25</v>
      </c>
      <c r="D82" s="42">
        <v>6281.25</v>
      </c>
      <c r="E82" s="25">
        <v>0</v>
      </c>
      <c r="F82" s="25">
        <v>0</v>
      </c>
      <c r="G82" s="25">
        <v>0</v>
      </c>
      <c r="H82" s="25">
        <v>0</v>
      </c>
      <c r="I82" s="43">
        <v>3000</v>
      </c>
      <c r="J82" s="43">
        <v>4460</v>
      </c>
      <c r="K82" s="25">
        <v>0</v>
      </c>
      <c r="L82" s="25">
        <v>0</v>
      </c>
      <c r="M82" s="25">
        <v>0</v>
      </c>
      <c r="N82" s="25">
        <v>0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25">
        <v>0</v>
      </c>
    </row>
    <row r="83" spans="1:70" s="39" customFormat="1" x14ac:dyDescent="0.3">
      <c r="A83" s="33">
        <v>3234</v>
      </c>
      <c r="B83" s="53" t="s">
        <v>34</v>
      </c>
      <c r="C83" s="36">
        <v>2521.0300000000002</v>
      </c>
      <c r="D83" s="36">
        <v>2521.0300000000002</v>
      </c>
      <c r="E83" s="44">
        <v>61000</v>
      </c>
      <c r="F83" s="44">
        <f>F84+F85+F86+F87+F88</f>
        <v>58669.53</v>
      </c>
      <c r="G83" s="45">
        <v>0</v>
      </c>
      <c r="H83" s="45">
        <v>0</v>
      </c>
      <c r="I83" s="38">
        <v>4800</v>
      </c>
      <c r="J83" s="38">
        <f>J84+J85+J86+J87+J88</f>
        <v>3848.13</v>
      </c>
      <c r="K83" s="45">
        <v>0</v>
      </c>
      <c r="L83" s="45">
        <v>0</v>
      </c>
      <c r="M83" s="44">
        <v>0</v>
      </c>
      <c r="N83" s="44">
        <v>0</v>
      </c>
      <c r="O83" s="44">
        <v>0</v>
      </c>
      <c r="P83" s="44">
        <v>0</v>
      </c>
      <c r="Q83" s="45">
        <v>0</v>
      </c>
      <c r="R83" s="44">
        <v>0</v>
      </c>
      <c r="S83" s="44">
        <v>0</v>
      </c>
      <c r="T83" s="45">
        <v>0</v>
      </c>
      <c r="U83" s="45">
        <v>0</v>
      </c>
      <c r="V83" s="44">
        <v>0</v>
      </c>
      <c r="W83" s="44">
        <v>0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1:70" s="3" customFormat="1" x14ac:dyDescent="0.3">
      <c r="A84" s="46">
        <v>32341</v>
      </c>
      <c r="B84" s="55" t="s">
        <v>93</v>
      </c>
      <c r="C84" s="49">
        <v>409.59999999999991</v>
      </c>
      <c r="D84" s="49">
        <v>409.59999999999991</v>
      </c>
      <c r="E84" s="48">
        <v>10000</v>
      </c>
      <c r="F84" s="48">
        <v>8560.49</v>
      </c>
      <c r="G84" s="50">
        <v>0</v>
      </c>
      <c r="H84" s="50">
        <v>0</v>
      </c>
      <c r="I84" s="43">
        <v>1000</v>
      </c>
      <c r="J84" s="43">
        <v>407.65</v>
      </c>
      <c r="K84" s="50">
        <v>0</v>
      </c>
      <c r="L84" s="50">
        <v>0</v>
      </c>
      <c r="M84" s="48">
        <v>0</v>
      </c>
      <c r="N84" s="48">
        <v>0</v>
      </c>
      <c r="O84" s="48">
        <v>0</v>
      </c>
      <c r="P84" s="48">
        <v>0</v>
      </c>
      <c r="Q84" s="50">
        <v>0</v>
      </c>
      <c r="R84" s="48">
        <v>0</v>
      </c>
      <c r="S84" s="48">
        <v>0</v>
      </c>
      <c r="T84" s="50">
        <v>0</v>
      </c>
      <c r="U84" s="50">
        <v>0</v>
      </c>
      <c r="V84" s="48">
        <v>0</v>
      </c>
      <c r="W84" s="48">
        <v>0</v>
      </c>
    </row>
    <row r="85" spans="1:70" s="3" customFormat="1" x14ac:dyDescent="0.3">
      <c r="A85" s="46">
        <v>32342</v>
      </c>
      <c r="B85" s="55" t="s">
        <v>94</v>
      </c>
      <c r="C85" s="49">
        <v>657.11</v>
      </c>
      <c r="D85" s="49">
        <v>657.11</v>
      </c>
      <c r="E85" s="48">
        <v>1000</v>
      </c>
      <c r="F85" s="48">
        <v>542.38</v>
      </c>
      <c r="G85" s="50">
        <v>0</v>
      </c>
      <c r="H85" s="50">
        <v>0</v>
      </c>
      <c r="I85" s="43">
        <v>1700</v>
      </c>
      <c r="J85" s="43">
        <v>1587.84</v>
      </c>
      <c r="K85" s="50">
        <v>0</v>
      </c>
      <c r="L85" s="50">
        <v>0</v>
      </c>
      <c r="M85" s="48">
        <v>0</v>
      </c>
      <c r="N85" s="48">
        <v>0</v>
      </c>
      <c r="O85" s="48">
        <v>0</v>
      </c>
      <c r="P85" s="48">
        <v>0</v>
      </c>
      <c r="Q85" s="50">
        <v>0</v>
      </c>
      <c r="R85" s="48">
        <v>0</v>
      </c>
      <c r="S85" s="48">
        <v>0</v>
      </c>
      <c r="T85" s="50">
        <v>0</v>
      </c>
      <c r="U85" s="50">
        <v>0</v>
      </c>
      <c r="V85" s="48">
        <v>0</v>
      </c>
      <c r="W85" s="48">
        <v>0</v>
      </c>
    </row>
    <row r="86" spans="1:70" s="3" customFormat="1" x14ac:dyDescent="0.3">
      <c r="A86" s="46">
        <v>32343</v>
      </c>
      <c r="B86" s="55" t="s">
        <v>95</v>
      </c>
      <c r="C86" s="49">
        <v>0</v>
      </c>
      <c r="D86" s="49">
        <v>0</v>
      </c>
      <c r="E86" s="48">
        <v>0</v>
      </c>
      <c r="F86" s="48">
        <v>0</v>
      </c>
      <c r="G86" s="50">
        <v>0</v>
      </c>
      <c r="H86" s="50">
        <v>0</v>
      </c>
      <c r="I86" s="43">
        <v>500</v>
      </c>
      <c r="J86" s="43">
        <v>500</v>
      </c>
      <c r="K86" s="50">
        <v>0</v>
      </c>
      <c r="L86" s="50">
        <v>0</v>
      </c>
      <c r="M86" s="48">
        <v>0</v>
      </c>
      <c r="N86" s="48">
        <v>0</v>
      </c>
      <c r="O86" s="48">
        <v>0</v>
      </c>
      <c r="P86" s="48">
        <v>0</v>
      </c>
      <c r="Q86" s="50">
        <v>0</v>
      </c>
      <c r="R86" s="48">
        <v>0</v>
      </c>
      <c r="S86" s="48">
        <v>0</v>
      </c>
      <c r="T86" s="50">
        <v>0</v>
      </c>
      <c r="U86" s="50">
        <v>0</v>
      </c>
      <c r="V86" s="48">
        <v>0</v>
      </c>
      <c r="W86" s="48">
        <v>0</v>
      </c>
    </row>
    <row r="87" spans="1:70" s="3" customFormat="1" x14ac:dyDescent="0.3">
      <c r="A87" s="46">
        <v>32344</v>
      </c>
      <c r="B87" s="55" t="s">
        <v>96</v>
      </c>
      <c r="C87" s="49">
        <v>0</v>
      </c>
      <c r="D87" s="49">
        <v>0</v>
      </c>
      <c r="E87" s="48">
        <v>0</v>
      </c>
      <c r="F87" s="48">
        <v>0</v>
      </c>
      <c r="G87" s="50">
        <v>0</v>
      </c>
      <c r="H87" s="50">
        <v>0</v>
      </c>
      <c r="I87" s="43">
        <v>100</v>
      </c>
      <c r="J87" s="43">
        <v>67.5</v>
      </c>
      <c r="K87" s="50">
        <v>0</v>
      </c>
      <c r="L87" s="50">
        <v>0</v>
      </c>
      <c r="M87" s="48">
        <v>0</v>
      </c>
      <c r="N87" s="48">
        <v>0</v>
      </c>
      <c r="O87" s="48">
        <v>0</v>
      </c>
      <c r="P87" s="48">
        <v>0</v>
      </c>
      <c r="Q87" s="50">
        <v>0</v>
      </c>
      <c r="R87" s="48">
        <v>0</v>
      </c>
      <c r="S87" s="48">
        <v>0</v>
      </c>
      <c r="T87" s="50">
        <v>0</v>
      </c>
      <c r="U87" s="50">
        <v>0</v>
      </c>
      <c r="V87" s="48">
        <v>0</v>
      </c>
      <c r="W87" s="48">
        <v>0</v>
      </c>
    </row>
    <row r="88" spans="1:70" s="3" customFormat="1" x14ac:dyDescent="0.3">
      <c r="A88" s="46">
        <v>32349</v>
      </c>
      <c r="B88" s="55" t="s">
        <v>97</v>
      </c>
      <c r="C88" s="49">
        <v>1454.3200000000002</v>
      </c>
      <c r="D88" s="49">
        <v>1454.3200000000002</v>
      </c>
      <c r="E88" s="48">
        <v>50000</v>
      </c>
      <c r="F88" s="48">
        <v>49566.66</v>
      </c>
      <c r="G88" s="50">
        <v>0</v>
      </c>
      <c r="H88" s="50">
        <v>0</v>
      </c>
      <c r="I88" s="43">
        <v>1500</v>
      </c>
      <c r="J88" s="43">
        <v>1285.1400000000001</v>
      </c>
      <c r="K88" s="50">
        <v>0</v>
      </c>
      <c r="L88" s="50">
        <v>0</v>
      </c>
      <c r="M88" s="48">
        <v>0</v>
      </c>
      <c r="N88" s="48">
        <v>0</v>
      </c>
      <c r="O88" s="48">
        <v>0</v>
      </c>
      <c r="P88" s="48">
        <v>0</v>
      </c>
      <c r="Q88" s="50">
        <v>0</v>
      </c>
      <c r="R88" s="48">
        <v>0</v>
      </c>
      <c r="S88" s="48">
        <v>0</v>
      </c>
      <c r="T88" s="50">
        <v>0</v>
      </c>
      <c r="U88" s="50">
        <v>0</v>
      </c>
      <c r="V88" s="48">
        <v>0</v>
      </c>
      <c r="W88" s="48">
        <v>0</v>
      </c>
    </row>
    <row r="89" spans="1:70" s="39" customFormat="1" x14ac:dyDescent="0.3">
      <c r="A89" s="33">
        <v>3235</v>
      </c>
      <c r="B89" s="53" t="s">
        <v>54</v>
      </c>
      <c r="C89" s="36">
        <v>23244.39</v>
      </c>
      <c r="D89" s="36">
        <v>23244.39</v>
      </c>
      <c r="E89" s="44">
        <v>57500</v>
      </c>
      <c r="F89" s="44">
        <f>F90+F91</f>
        <v>52500</v>
      </c>
      <c r="G89" s="45">
        <v>0</v>
      </c>
      <c r="H89" s="45">
        <v>0</v>
      </c>
      <c r="I89" s="38">
        <v>20700</v>
      </c>
      <c r="J89" s="38">
        <f>J90+J91+J92+J93</f>
        <v>19100.63</v>
      </c>
      <c r="K89" s="45">
        <v>0</v>
      </c>
      <c r="L89" s="45">
        <v>0</v>
      </c>
      <c r="M89" s="44">
        <v>0</v>
      </c>
      <c r="N89" s="44">
        <v>0</v>
      </c>
      <c r="O89" s="44">
        <v>0</v>
      </c>
      <c r="P89" s="44">
        <v>0</v>
      </c>
      <c r="Q89" s="45">
        <v>0</v>
      </c>
      <c r="R89" s="44">
        <v>0</v>
      </c>
      <c r="S89" s="44">
        <v>0</v>
      </c>
      <c r="T89" s="45">
        <v>0</v>
      </c>
      <c r="U89" s="45">
        <v>0</v>
      </c>
      <c r="V89" s="44">
        <v>0</v>
      </c>
      <c r="W89" s="44">
        <v>0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1:70" x14ac:dyDescent="0.3">
      <c r="A90" s="40">
        <v>32352</v>
      </c>
      <c r="B90" s="54" t="s">
        <v>98</v>
      </c>
      <c r="C90" s="42">
        <v>0</v>
      </c>
      <c r="D90" s="42">
        <v>0</v>
      </c>
      <c r="E90" s="25">
        <v>50000</v>
      </c>
      <c r="F90" s="25">
        <v>45000</v>
      </c>
      <c r="G90" s="25">
        <v>0</v>
      </c>
      <c r="H90" s="25">
        <v>0</v>
      </c>
      <c r="I90" s="43">
        <v>5000</v>
      </c>
      <c r="J90" s="43">
        <v>4750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25">
        <v>0</v>
      </c>
      <c r="R90" s="25">
        <v>0</v>
      </c>
      <c r="S90" s="25">
        <v>0</v>
      </c>
      <c r="T90" s="25">
        <v>0</v>
      </c>
      <c r="U90" s="25">
        <v>0</v>
      </c>
      <c r="V90" s="25">
        <v>0</v>
      </c>
      <c r="W90" s="25">
        <v>0</v>
      </c>
    </row>
    <row r="91" spans="1:70" x14ac:dyDescent="0.3">
      <c r="A91" s="40">
        <v>32353</v>
      </c>
      <c r="B91" s="54" t="s">
        <v>99</v>
      </c>
      <c r="C91" s="42">
        <v>0</v>
      </c>
      <c r="D91" s="42">
        <v>0</v>
      </c>
      <c r="E91" s="25">
        <v>7500</v>
      </c>
      <c r="F91" s="25">
        <v>7500</v>
      </c>
      <c r="G91" s="25">
        <v>0</v>
      </c>
      <c r="H91" s="25">
        <v>0</v>
      </c>
      <c r="I91" s="43">
        <v>5000</v>
      </c>
      <c r="J91" s="43">
        <v>4000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25">
        <v>0</v>
      </c>
      <c r="R91" s="25">
        <v>0</v>
      </c>
      <c r="S91" s="25">
        <v>0</v>
      </c>
      <c r="T91" s="25">
        <v>0</v>
      </c>
      <c r="U91" s="25">
        <v>0</v>
      </c>
      <c r="V91" s="25">
        <v>0</v>
      </c>
      <c r="W91" s="25">
        <v>0</v>
      </c>
    </row>
    <row r="92" spans="1:70" x14ac:dyDescent="0.3">
      <c r="A92" s="40">
        <v>32354</v>
      </c>
      <c r="B92" s="54" t="s">
        <v>151</v>
      </c>
      <c r="C92" s="42">
        <v>0</v>
      </c>
      <c r="D92" s="42">
        <v>0</v>
      </c>
      <c r="E92" s="25">
        <v>0</v>
      </c>
      <c r="F92" s="25">
        <v>0</v>
      </c>
      <c r="G92" s="25">
        <v>0</v>
      </c>
      <c r="H92" s="25">
        <v>0</v>
      </c>
      <c r="I92" s="43">
        <v>2700</v>
      </c>
      <c r="J92" s="43">
        <v>2602.5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25">
        <v>0</v>
      </c>
    </row>
    <row r="93" spans="1:70" ht="37.5" x14ac:dyDescent="0.3">
      <c r="A93" s="40">
        <v>32355</v>
      </c>
      <c r="B93" s="41" t="s">
        <v>131</v>
      </c>
      <c r="C93" s="42">
        <v>23244.39</v>
      </c>
      <c r="D93" s="42">
        <v>23244.39</v>
      </c>
      <c r="E93" s="25">
        <v>0</v>
      </c>
      <c r="F93" s="25">
        <v>0</v>
      </c>
      <c r="G93" s="25">
        <v>0</v>
      </c>
      <c r="H93" s="25">
        <v>0</v>
      </c>
      <c r="I93" s="43">
        <v>8000</v>
      </c>
      <c r="J93" s="43">
        <v>7748.13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</row>
    <row r="94" spans="1:70" x14ac:dyDescent="0.3">
      <c r="A94" s="40">
        <v>32359</v>
      </c>
      <c r="B94" s="54" t="s">
        <v>127</v>
      </c>
      <c r="C94" s="42">
        <v>0</v>
      </c>
      <c r="D94" s="42">
        <v>0</v>
      </c>
      <c r="E94" s="25">
        <v>0</v>
      </c>
      <c r="F94" s="25">
        <v>0</v>
      </c>
      <c r="G94" s="25">
        <v>0</v>
      </c>
      <c r="H94" s="25">
        <v>0</v>
      </c>
      <c r="I94" s="43">
        <v>0</v>
      </c>
      <c r="J94" s="43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</row>
    <row r="95" spans="1:70" s="39" customFormat="1" x14ac:dyDescent="0.3">
      <c r="A95" s="33">
        <v>3236</v>
      </c>
      <c r="B95" s="53" t="s">
        <v>35</v>
      </c>
      <c r="C95" s="36">
        <v>6670</v>
      </c>
      <c r="D95" s="36">
        <v>6670</v>
      </c>
      <c r="E95" s="44">
        <v>0</v>
      </c>
      <c r="F95" s="44">
        <v>0</v>
      </c>
      <c r="G95" s="45">
        <v>0</v>
      </c>
      <c r="H95" s="45">
        <v>0</v>
      </c>
      <c r="I95" s="38">
        <v>24000</v>
      </c>
      <c r="J95" s="38">
        <f>J96</f>
        <v>4000</v>
      </c>
      <c r="K95" s="45">
        <v>0</v>
      </c>
      <c r="L95" s="45">
        <v>0</v>
      </c>
      <c r="M95" s="44">
        <v>40000</v>
      </c>
      <c r="N95" s="44">
        <f>N97</f>
        <v>11600</v>
      </c>
      <c r="O95" s="44">
        <v>0</v>
      </c>
      <c r="P95" s="44">
        <v>0</v>
      </c>
      <c r="Q95" s="45">
        <v>0</v>
      </c>
      <c r="R95" s="44">
        <v>0</v>
      </c>
      <c r="S95" s="44">
        <v>0</v>
      </c>
      <c r="T95" s="45">
        <v>0</v>
      </c>
      <c r="U95" s="45">
        <v>0</v>
      </c>
      <c r="V95" s="44">
        <v>0</v>
      </c>
      <c r="W95" s="44">
        <v>0</v>
      </c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1:70" x14ac:dyDescent="0.3">
      <c r="A96" s="40">
        <v>32361</v>
      </c>
      <c r="B96" s="54" t="s">
        <v>100</v>
      </c>
      <c r="C96" s="42">
        <v>6670</v>
      </c>
      <c r="D96" s="42">
        <v>6670</v>
      </c>
      <c r="E96" s="25">
        <v>0</v>
      </c>
      <c r="F96" s="25">
        <v>0</v>
      </c>
      <c r="G96" s="25">
        <v>0</v>
      </c>
      <c r="H96" s="25">
        <v>0</v>
      </c>
      <c r="I96" s="43">
        <v>4000</v>
      </c>
      <c r="J96" s="43">
        <v>4000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</row>
    <row r="97" spans="1:70" x14ac:dyDescent="0.3">
      <c r="A97" s="40">
        <v>32363</v>
      </c>
      <c r="B97" s="54" t="s">
        <v>170</v>
      </c>
      <c r="C97" s="42">
        <v>0</v>
      </c>
      <c r="D97" s="42">
        <v>0</v>
      </c>
      <c r="E97" s="25">
        <v>0</v>
      </c>
      <c r="F97" s="25">
        <v>0</v>
      </c>
      <c r="G97" s="25">
        <v>0</v>
      </c>
      <c r="H97" s="25">
        <v>0</v>
      </c>
      <c r="I97" s="43">
        <v>20000</v>
      </c>
      <c r="J97" s="43">
        <v>0</v>
      </c>
      <c r="K97" s="25"/>
      <c r="L97" s="25"/>
      <c r="M97" s="25">
        <v>40000</v>
      </c>
      <c r="N97" s="25">
        <v>11600</v>
      </c>
      <c r="O97" s="25">
        <v>0</v>
      </c>
      <c r="P97" s="25">
        <v>0</v>
      </c>
      <c r="Q97" s="25">
        <v>0</v>
      </c>
      <c r="R97" s="25">
        <v>0</v>
      </c>
      <c r="S97" s="25">
        <v>0</v>
      </c>
      <c r="T97" s="25"/>
      <c r="U97" s="25"/>
      <c r="V97" s="25">
        <v>0</v>
      </c>
      <c r="W97" s="25">
        <v>0</v>
      </c>
    </row>
    <row r="98" spans="1:70" s="39" customFormat="1" x14ac:dyDescent="0.3">
      <c r="A98" s="33">
        <v>3237</v>
      </c>
      <c r="B98" s="53" t="s">
        <v>36</v>
      </c>
      <c r="C98" s="36">
        <v>14193.49</v>
      </c>
      <c r="D98" s="36">
        <v>14193.49</v>
      </c>
      <c r="E98" s="44">
        <v>0</v>
      </c>
      <c r="F98" s="44">
        <v>0</v>
      </c>
      <c r="G98" s="45">
        <v>0</v>
      </c>
      <c r="H98" s="45">
        <v>0</v>
      </c>
      <c r="I98" s="38">
        <v>82500</v>
      </c>
      <c r="J98" s="38">
        <f>J100+J103</f>
        <v>68496.45</v>
      </c>
      <c r="K98" s="45">
        <v>0</v>
      </c>
      <c r="L98" s="45">
        <v>0</v>
      </c>
      <c r="M98" s="35">
        <v>130000</v>
      </c>
      <c r="N98" s="35">
        <f>N100</f>
        <v>123244.19</v>
      </c>
      <c r="O98" s="35">
        <v>0</v>
      </c>
      <c r="P98" s="35">
        <v>0</v>
      </c>
      <c r="Q98" s="45">
        <v>0</v>
      </c>
      <c r="R98" s="44">
        <v>0</v>
      </c>
      <c r="S98" s="44">
        <v>0</v>
      </c>
      <c r="T98" s="45">
        <v>0</v>
      </c>
      <c r="U98" s="45">
        <v>0</v>
      </c>
      <c r="V98" s="44">
        <v>0</v>
      </c>
      <c r="W98" s="44">
        <v>0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1:70" x14ac:dyDescent="0.3">
      <c r="A99" s="40">
        <v>32371</v>
      </c>
      <c r="B99" s="54" t="s">
        <v>101</v>
      </c>
      <c r="C99" s="42">
        <v>0</v>
      </c>
      <c r="D99" s="42">
        <v>0</v>
      </c>
      <c r="E99" s="25">
        <v>0</v>
      </c>
      <c r="F99" s="25">
        <v>0</v>
      </c>
      <c r="G99" s="25">
        <v>0</v>
      </c>
      <c r="H99" s="25">
        <v>0</v>
      </c>
      <c r="I99" s="43">
        <v>4000</v>
      </c>
      <c r="J99" s="43">
        <v>0</v>
      </c>
      <c r="K99" s="25">
        <v>0</v>
      </c>
      <c r="L99" s="25">
        <v>0</v>
      </c>
      <c r="M99" s="24">
        <v>0</v>
      </c>
      <c r="N99" s="24">
        <v>0</v>
      </c>
      <c r="O99" s="24">
        <v>0</v>
      </c>
      <c r="P99" s="24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</row>
    <row r="100" spans="1:70" x14ac:dyDescent="0.3">
      <c r="A100" s="40">
        <v>32372</v>
      </c>
      <c r="B100" s="54" t="s">
        <v>102</v>
      </c>
      <c r="C100" s="42">
        <v>14193.49</v>
      </c>
      <c r="D100" s="42">
        <v>14193.49</v>
      </c>
      <c r="E100" s="25">
        <v>0</v>
      </c>
      <c r="F100" s="25">
        <v>0</v>
      </c>
      <c r="G100" s="25">
        <v>0</v>
      </c>
      <c r="H100" s="25">
        <v>0</v>
      </c>
      <c r="I100" s="43">
        <v>75000</v>
      </c>
      <c r="J100" s="43">
        <v>64996.45</v>
      </c>
      <c r="K100" s="25">
        <v>0</v>
      </c>
      <c r="L100" s="25">
        <v>0</v>
      </c>
      <c r="M100" s="24">
        <v>130000</v>
      </c>
      <c r="N100" s="24">
        <v>123244.19</v>
      </c>
      <c r="O100" s="24">
        <v>0</v>
      </c>
      <c r="P100" s="24">
        <v>0</v>
      </c>
      <c r="Q100" s="25">
        <v>0</v>
      </c>
      <c r="R100" s="25">
        <v>0</v>
      </c>
      <c r="S100" s="25">
        <v>0</v>
      </c>
      <c r="T100" s="25">
        <v>0</v>
      </c>
      <c r="U100" s="25">
        <v>0</v>
      </c>
      <c r="V100" s="25">
        <v>0</v>
      </c>
      <c r="W100" s="25">
        <v>0</v>
      </c>
    </row>
    <row r="101" spans="1:70" x14ac:dyDescent="0.3">
      <c r="A101" s="40">
        <v>32373</v>
      </c>
      <c r="B101" s="54" t="s">
        <v>103</v>
      </c>
      <c r="C101" s="42">
        <v>0</v>
      </c>
      <c r="D101" s="42">
        <v>0</v>
      </c>
      <c r="E101" s="25">
        <v>0</v>
      </c>
      <c r="F101" s="25">
        <v>0</v>
      </c>
      <c r="G101" s="25">
        <v>0</v>
      </c>
      <c r="H101" s="25">
        <v>0</v>
      </c>
      <c r="I101" s="43">
        <v>0</v>
      </c>
      <c r="J101" s="43">
        <v>0</v>
      </c>
      <c r="K101" s="25">
        <v>0</v>
      </c>
      <c r="L101" s="25">
        <v>0</v>
      </c>
      <c r="M101" s="24">
        <v>0</v>
      </c>
      <c r="N101" s="24">
        <v>0</v>
      </c>
      <c r="O101" s="24">
        <v>0</v>
      </c>
      <c r="P101" s="24">
        <v>0</v>
      </c>
      <c r="Q101" s="25">
        <v>0</v>
      </c>
      <c r="R101" s="25">
        <v>0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</row>
    <row r="102" spans="1:70" x14ac:dyDescent="0.3">
      <c r="A102" s="40">
        <v>32377</v>
      </c>
      <c r="B102" s="54" t="s">
        <v>147</v>
      </c>
      <c r="C102" s="42">
        <v>0</v>
      </c>
      <c r="D102" s="42">
        <v>0</v>
      </c>
      <c r="E102" s="25">
        <v>0</v>
      </c>
      <c r="F102" s="25">
        <v>0</v>
      </c>
      <c r="G102" s="25">
        <v>0</v>
      </c>
      <c r="H102" s="25">
        <v>0</v>
      </c>
      <c r="I102" s="43">
        <v>0</v>
      </c>
      <c r="J102" s="43">
        <v>0</v>
      </c>
      <c r="K102" s="25">
        <v>0</v>
      </c>
      <c r="L102" s="25">
        <v>0</v>
      </c>
      <c r="M102" s="24">
        <v>0</v>
      </c>
      <c r="N102" s="24">
        <v>0</v>
      </c>
      <c r="O102" s="24">
        <v>0</v>
      </c>
      <c r="P102" s="24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</row>
    <row r="103" spans="1:70" ht="19.5" customHeight="1" x14ac:dyDescent="0.3">
      <c r="A103" s="40">
        <v>32379</v>
      </c>
      <c r="B103" s="54" t="s">
        <v>104</v>
      </c>
      <c r="C103" s="42">
        <v>0</v>
      </c>
      <c r="D103" s="42">
        <v>0</v>
      </c>
      <c r="E103" s="25">
        <v>0</v>
      </c>
      <c r="F103" s="25">
        <v>0</v>
      </c>
      <c r="G103" s="25">
        <v>0</v>
      </c>
      <c r="H103" s="25">
        <v>0</v>
      </c>
      <c r="I103" s="43">
        <v>3500</v>
      </c>
      <c r="J103" s="43">
        <v>3500</v>
      </c>
      <c r="K103" s="25">
        <v>0</v>
      </c>
      <c r="L103" s="25">
        <v>0</v>
      </c>
      <c r="M103" s="24">
        <v>0</v>
      </c>
      <c r="N103" s="24">
        <v>0</v>
      </c>
      <c r="O103" s="24">
        <v>0</v>
      </c>
      <c r="P103" s="24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</row>
    <row r="104" spans="1:70" s="39" customFormat="1" x14ac:dyDescent="0.3">
      <c r="A104" s="33">
        <v>3238</v>
      </c>
      <c r="B104" s="53" t="s">
        <v>37</v>
      </c>
      <c r="C104" s="36">
        <v>13800</v>
      </c>
      <c r="D104" s="36">
        <v>13800</v>
      </c>
      <c r="E104" s="44">
        <v>0</v>
      </c>
      <c r="F104" s="44">
        <v>0</v>
      </c>
      <c r="G104" s="45">
        <v>0</v>
      </c>
      <c r="H104" s="45">
        <v>0</v>
      </c>
      <c r="I104" s="38">
        <v>10000</v>
      </c>
      <c r="J104" s="38">
        <f>J107</f>
        <v>7962.5</v>
      </c>
      <c r="K104" s="45">
        <v>0</v>
      </c>
      <c r="L104" s="45">
        <v>0</v>
      </c>
      <c r="M104" s="35">
        <v>0</v>
      </c>
      <c r="N104" s="35">
        <v>0</v>
      </c>
      <c r="O104" s="35">
        <v>0</v>
      </c>
      <c r="P104" s="35">
        <v>0</v>
      </c>
      <c r="Q104" s="45">
        <v>0</v>
      </c>
      <c r="R104" s="44">
        <v>0</v>
      </c>
      <c r="S104" s="44">
        <v>0</v>
      </c>
      <c r="T104" s="45">
        <v>0</v>
      </c>
      <c r="U104" s="45">
        <v>0</v>
      </c>
      <c r="V104" s="44">
        <v>0</v>
      </c>
      <c r="W104" s="44">
        <v>0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1:70" s="3" customFormat="1" x14ac:dyDescent="0.3">
      <c r="A105" s="46">
        <v>32381</v>
      </c>
      <c r="B105" s="55" t="s">
        <v>126</v>
      </c>
      <c r="C105" s="49">
        <v>0</v>
      </c>
      <c r="D105" s="49">
        <v>0</v>
      </c>
      <c r="E105" s="48">
        <v>0</v>
      </c>
      <c r="F105" s="48">
        <v>0</v>
      </c>
      <c r="G105" s="50">
        <v>0</v>
      </c>
      <c r="H105" s="50">
        <v>0</v>
      </c>
      <c r="I105" s="43">
        <v>0</v>
      </c>
      <c r="J105" s="43">
        <v>0</v>
      </c>
      <c r="K105" s="50">
        <v>0</v>
      </c>
      <c r="L105" s="50">
        <v>0</v>
      </c>
      <c r="M105" s="51">
        <v>0</v>
      </c>
      <c r="N105" s="51">
        <v>0</v>
      </c>
      <c r="O105" s="51">
        <v>0</v>
      </c>
      <c r="P105" s="51">
        <v>0</v>
      </c>
      <c r="Q105" s="50">
        <v>0</v>
      </c>
      <c r="R105" s="48">
        <v>0</v>
      </c>
      <c r="S105" s="48">
        <v>0</v>
      </c>
      <c r="T105" s="50">
        <v>0</v>
      </c>
      <c r="U105" s="50">
        <v>0</v>
      </c>
      <c r="V105" s="48">
        <v>0</v>
      </c>
      <c r="W105" s="48">
        <v>0</v>
      </c>
    </row>
    <row r="106" spans="1:70" x14ac:dyDescent="0.3">
      <c r="A106" s="40">
        <v>32382</v>
      </c>
      <c r="B106" s="54" t="s">
        <v>105</v>
      </c>
      <c r="C106" s="42">
        <v>0</v>
      </c>
      <c r="D106" s="42">
        <v>0</v>
      </c>
      <c r="E106" s="25">
        <v>0</v>
      </c>
      <c r="F106" s="25">
        <v>0</v>
      </c>
      <c r="G106" s="25">
        <v>0</v>
      </c>
      <c r="H106" s="25">
        <v>0</v>
      </c>
      <c r="I106" s="43">
        <v>0</v>
      </c>
      <c r="J106" s="43">
        <v>0</v>
      </c>
      <c r="K106" s="25">
        <v>0</v>
      </c>
      <c r="L106" s="25">
        <v>0</v>
      </c>
      <c r="M106" s="24">
        <v>0</v>
      </c>
      <c r="N106" s="24">
        <v>0</v>
      </c>
      <c r="O106" s="24">
        <v>0</v>
      </c>
      <c r="P106" s="24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</row>
    <row r="107" spans="1:70" x14ac:dyDescent="0.3">
      <c r="A107" s="40">
        <v>32389</v>
      </c>
      <c r="B107" s="54" t="s">
        <v>106</v>
      </c>
      <c r="C107" s="42">
        <v>13800</v>
      </c>
      <c r="D107" s="42">
        <v>13800</v>
      </c>
      <c r="E107" s="25">
        <v>0</v>
      </c>
      <c r="F107" s="25">
        <v>0</v>
      </c>
      <c r="G107" s="25">
        <v>0</v>
      </c>
      <c r="H107" s="25">
        <v>0</v>
      </c>
      <c r="I107" s="43">
        <v>10000</v>
      </c>
      <c r="J107" s="43">
        <v>7962.5</v>
      </c>
      <c r="K107" s="25">
        <v>0</v>
      </c>
      <c r="L107" s="25">
        <v>0</v>
      </c>
      <c r="M107" s="24">
        <v>0</v>
      </c>
      <c r="N107" s="24">
        <v>0</v>
      </c>
      <c r="O107" s="24">
        <v>0</v>
      </c>
      <c r="P107" s="24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</row>
    <row r="108" spans="1:70" s="39" customFormat="1" x14ac:dyDescent="0.3">
      <c r="A108" s="33">
        <v>3239</v>
      </c>
      <c r="B108" s="53" t="s">
        <v>38</v>
      </c>
      <c r="C108" s="36">
        <v>21288.880000000001</v>
      </c>
      <c r="D108" s="36">
        <v>21288.880000000001</v>
      </c>
      <c r="E108" s="44">
        <v>0</v>
      </c>
      <c r="F108" s="44">
        <v>0</v>
      </c>
      <c r="G108" s="45">
        <v>0</v>
      </c>
      <c r="H108" s="45">
        <v>0</v>
      </c>
      <c r="I108" s="38">
        <v>14500</v>
      </c>
      <c r="J108" s="38">
        <f>J109+J110+J112+J114</f>
        <v>13333.5</v>
      </c>
      <c r="K108" s="45">
        <v>0</v>
      </c>
      <c r="L108" s="45">
        <v>0</v>
      </c>
      <c r="M108" s="44">
        <v>0</v>
      </c>
      <c r="N108" s="44">
        <v>0</v>
      </c>
      <c r="O108" s="44">
        <v>0</v>
      </c>
      <c r="P108" s="44">
        <v>0</v>
      </c>
      <c r="Q108" s="45">
        <v>0</v>
      </c>
      <c r="R108" s="44">
        <v>0</v>
      </c>
      <c r="S108" s="44">
        <v>0</v>
      </c>
      <c r="T108" s="45">
        <v>0</v>
      </c>
      <c r="U108" s="45">
        <v>0</v>
      </c>
      <c r="V108" s="44">
        <v>0</v>
      </c>
      <c r="W108" s="44">
        <v>0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</row>
    <row r="109" spans="1:70" ht="37.5" x14ac:dyDescent="0.3">
      <c r="A109" s="40">
        <v>32391</v>
      </c>
      <c r="B109" s="41" t="s">
        <v>114</v>
      </c>
      <c r="C109" s="42">
        <v>8599.6</v>
      </c>
      <c r="D109" s="42">
        <v>8599.6</v>
      </c>
      <c r="E109" s="25">
        <v>0</v>
      </c>
      <c r="F109" s="25">
        <v>0</v>
      </c>
      <c r="G109" s="25">
        <v>0</v>
      </c>
      <c r="H109" s="25">
        <v>0</v>
      </c>
      <c r="I109" s="43">
        <v>8000</v>
      </c>
      <c r="J109" s="43">
        <v>6695.5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</row>
    <row r="110" spans="1:70" x14ac:dyDescent="0.3">
      <c r="A110" s="40">
        <v>32392</v>
      </c>
      <c r="B110" s="54" t="s">
        <v>107</v>
      </c>
      <c r="C110" s="42">
        <v>5000</v>
      </c>
      <c r="D110" s="42">
        <v>5000</v>
      </c>
      <c r="E110" s="25">
        <v>0</v>
      </c>
      <c r="F110" s="25">
        <v>0</v>
      </c>
      <c r="G110" s="25">
        <v>0</v>
      </c>
      <c r="H110" s="25">
        <v>0</v>
      </c>
      <c r="I110" s="43">
        <v>2000</v>
      </c>
      <c r="J110" s="43">
        <v>2000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</row>
    <row r="111" spans="1:70" x14ac:dyDescent="0.3">
      <c r="A111" s="40">
        <v>32394</v>
      </c>
      <c r="B111" s="54" t="s">
        <v>125</v>
      </c>
      <c r="C111" s="42">
        <v>1869.28</v>
      </c>
      <c r="D111" s="42">
        <v>1869.28</v>
      </c>
      <c r="E111" s="25">
        <v>0</v>
      </c>
      <c r="F111" s="25">
        <v>0</v>
      </c>
      <c r="G111" s="25">
        <v>0</v>
      </c>
      <c r="H111" s="25">
        <v>0</v>
      </c>
      <c r="I111" s="43">
        <v>0</v>
      </c>
      <c r="J111" s="43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</row>
    <row r="112" spans="1:70" x14ac:dyDescent="0.3">
      <c r="A112" s="40">
        <v>32395</v>
      </c>
      <c r="B112" s="54" t="s">
        <v>132</v>
      </c>
      <c r="C112" s="42">
        <v>320</v>
      </c>
      <c r="D112" s="42">
        <v>320</v>
      </c>
      <c r="E112" s="25">
        <v>0</v>
      </c>
      <c r="F112" s="25">
        <v>0</v>
      </c>
      <c r="G112" s="25">
        <v>0</v>
      </c>
      <c r="H112" s="25">
        <v>0</v>
      </c>
      <c r="I112" s="43">
        <v>500</v>
      </c>
      <c r="J112" s="43">
        <v>1170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</row>
    <row r="113" spans="1:70" x14ac:dyDescent="0.3">
      <c r="A113" s="40">
        <v>32396</v>
      </c>
      <c r="B113" s="54" t="s">
        <v>108</v>
      </c>
      <c r="C113" s="42">
        <v>0</v>
      </c>
      <c r="D113" s="42">
        <v>0</v>
      </c>
      <c r="E113" s="25">
        <v>0</v>
      </c>
      <c r="F113" s="25">
        <v>0</v>
      </c>
      <c r="G113" s="25">
        <v>0</v>
      </c>
      <c r="H113" s="25">
        <v>0</v>
      </c>
      <c r="I113" s="43">
        <v>0</v>
      </c>
      <c r="J113" s="43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</row>
    <row r="114" spans="1:70" ht="19.5" thickBot="1" x14ac:dyDescent="0.35">
      <c r="A114" s="26">
        <v>32399</v>
      </c>
      <c r="B114" s="27" t="s">
        <v>109</v>
      </c>
      <c r="C114" s="99">
        <v>5500</v>
      </c>
      <c r="D114" s="99">
        <v>5500</v>
      </c>
      <c r="E114" s="28">
        <v>0</v>
      </c>
      <c r="F114" s="28">
        <v>0</v>
      </c>
      <c r="G114" s="28">
        <v>0</v>
      </c>
      <c r="H114" s="28">
        <v>0</v>
      </c>
      <c r="I114" s="66">
        <v>4000</v>
      </c>
      <c r="J114" s="66">
        <v>3468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</row>
    <row r="115" spans="1:70" s="20" customFormat="1" ht="19.5" thickBot="1" x14ac:dyDescent="0.35">
      <c r="A115" s="13">
        <v>324</v>
      </c>
      <c r="B115" s="14" t="s">
        <v>21</v>
      </c>
      <c r="C115" s="110">
        <v>7724.56</v>
      </c>
      <c r="D115" s="110">
        <v>7724.56</v>
      </c>
      <c r="E115" s="17">
        <v>7500</v>
      </c>
      <c r="F115" s="17">
        <f>F116</f>
        <v>7500</v>
      </c>
      <c r="G115" s="16">
        <v>0</v>
      </c>
      <c r="H115" s="16">
        <v>0</v>
      </c>
      <c r="I115" s="118">
        <v>8500</v>
      </c>
      <c r="J115" s="118">
        <f>J116</f>
        <v>8385.86</v>
      </c>
      <c r="K115" s="16">
        <v>0</v>
      </c>
      <c r="L115" s="16">
        <v>0</v>
      </c>
      <c r="M115" s="17">
        <v>0</v>
      </c>
      <c r="N115" s="17">
        <v>0</v>
      </c>
      <c r="O115" s="17">
        <v>0</v>
      </c>
      <c r="P115" s="17">
        <v>0</v>
      </c>
      <c r="Q115" s="16">
        <v>0</v>
      </c>
      <c r="R115" s="17">
        <v>0</v>
      </c>
      <c r="S115" s="17">
        <v>0</v>
      </c>
      <c r="T115" s="16">
        <v>0</v>
      </c>
      <c r="U115" s="16">
        <v>0</v>
      </c>
      <c r="V115" s="17">
        <v>0</v>
      </c>
      <c r="W115" s="17">
        <v>0</v>
      </c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</row>
    <row r="116" spans="1:70" s="39" customFormat="1" x14ac:dyDescent="0.3">
      <c r="A116" s="112">
        <v>3241</v>
      </c>
      <c r="B116" s="121" t="s">
        <v>21</v>
      </c>
      <c r="C116" s="114">
        <v>7724.56</v>
      </c>
      <c r="D116" s="114">
        <v>7724.56</v>
      </c>
      <c r="E116" s="107">
        <v>7500</v>
      </c>
      <c r="F116" s="107">
        <f>F118</f>
        <v>7500</v>
      </c>
      <c r="G116" s="101">
        <v>0</v>
      </c>
      <c r="H116" s="101">
        <v>0</v>
      </c>
      <c r="I116" s="115">
        <v>8500</v>
      </c>
      <c r="J116" s="115">
        <f>J117+J118</f>
        <v>8385.86</v>
      </c>
      <c r="K116" s="101">
        <v>0</v>
      </c>
      <c r="L116" s="101">
        <v>0</v>
      </c>
      <c r="M116" s="107">
        <v>0</v>
      </c>
      <c r="N116" s="107">
        <v>0</v>
      </c>
      <c r="O116" s="107">
        <v>0</v>
      </c>
      <c r="P116" s="107">
        <v>0</v>
      </c>
      <c r="Q116" s="101">
        <v>0</v>
      </c>
      <c r="R116" s="107">
        <v>0</v>
      </c>
      <c r="S116" s="107">
        <v>0</v>
      </c>
      <c r="T116" s="101">
        <v>0</v>
      </c>
      <c r="U116" s="101">
        <v>0</v>
      </c>
      <c r="V116" s="107">
        <v>0</v>
      </c>
      <c r="W116" s="107">
        <v>0</v>
      </c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</row>
    <row r="117" spans="1:70" x14ac:dyDescent="0.3">
      <c r="A117" s="40">
        <v>32411</v>
      </c>
      <c r="B117" s="54" t="s">
        <v>115</v>
      </c>
      <c r="C117" s="42">
        <v>0</v>
      </c>
      <c r="D117" s="42">
        <v>0</v>
      </c>
      <c r="E117" s="25">
        <v>0</v>
      </c>
      <c r="F117" s="25">
        <v>0</v>
      </c>
      <c r="G117" s="25">
        <v>0</v>
      </c>
      <c r="H117" s="25">
        <v>0</v>
      </c>
      <c r="I117" s="43">
        <v>2000</v>
      </c>
      <c r="J117" s="43">
        <v>1643.8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25">
        <v>0</v>
      </c>
    </row>
    <row r="118" spans="1:70" ht="19.5" thickBot="1" x14ac:dyDescent="0.35">
      <c r="A118" s="26">
        <v>32412</v>
      </c>
      <c r="B118" s="27" t="s">
        <v>124</v>
      </c>
      <c r="C118" s="99">
        <v>7724.56</v>
      </c>
      <c r="D118" s="99">
        <v>7724.56</v>
      </c>
      <c r="E118" s="28">
        <v>7500</v>
      </c>
      <c r="F118" s="28">
        <v>7500</v>
      </c>
      <c r="G118" s="28">
        <v>0</v>
      </c>
      <c r="H118" s="28">
        <v>0</v>
      </c>
      <c r="I118" s="66">
        <v>6500</v>
      </c>
      <c r="J118" s="66">
        <v>6742.06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</row>
    <row r="119" spans="1:70" s="20" customFormat="1" ht="38.25" thickBot="1" x14ac:dyDescent="0.35">
      <c r="A119" s="13">
        <v>329</v>
      </c>
      <c r="B119" s="116" t="s">
        <v>2</v>
      </c>
      <c r="C119" s="110">
        <v>23103.42</v>
      </c>
      <c r="D119" s="110">
        <v>23103.42</v>
      </c>
      <c r="E119" s="17">
        <v>0</v>
      </c>
      <c r="F119" s="17">
        <v>0</v>
      </c>
      <c r="G119" s="16">
        <v>0</v>
      </c>
      <c r="H119" s="16">
        <v>0</v>
      </c>
      <c r="I119" s="118">
        <v>32450</v>
      </c>
      <c r="J119" s="118">
        <f>J120+J124+J126+J128+J133+J135</f>
        <v>31545.78</v>
      </c>
      <c r="K119" s="16">
        <v>0</v>
      </c>
      <c r="L119" s="16">
        <v>0</v>
      </c>
      <c r="M119" s="17">
        <v>101500</v>
      </c>
      <c r="N119" s="17">
        <f>N128+N133</f>
        <v>100512.52</v>
      </c>
      <c r="O119" s="17">
        <v>0</v>
      </c>
      <c r="P119" s="17">
        <v>0</v>
      </c>
      <c r="Q119" s="16">
        <v>0</v>
      </c>
      <c r="R119" s="17">
        <v>0</v>
      </c>
      <c r="S119" s="17">
        <v>0</v>
      </c>
      <c r="T119" s="16">
        <v>0</v>
      </c>
      <c r="U119" s="16">
        <v>0</v>
      </c>
      <c r="V119" s="17">
        <v>0</v>
      </c>
      <c r="W119" s="17">
        <v>0</v>
      </c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</row>
    <row r="120" spans="1:70" s="57" customFormat="1" x14ac:dyDescent="0.3">
      <c r="A120" s="112">
        <v>3292</v>
      </c>
      <c r="B120" s="113" t="s">
        <v>48</v>
      </c>
      <c r="C120" s="114">
        <v>8903.42</v>
      </c>
      <c r="D120" s="114">
        <v>8903.42</v>
      </c>
      <c r="E120" s="107">
        <v>0</v>
      </c>
      <c r="F120" s="107">
        <v>0</v>
      </c>
      <c r="G120" s="101">
        <v>0</v>
      </c>
      <c r="H120" s="101">
        <v>0</v>
      </c>
      <c r="I120" s="115">
        <v>5200</v>
      </c>
      <c r="J120" s="115">
        <f>J121</f>
        <v>5145.03</v>
      </c>
      <c r="K120" s="101">
        <v>0</v>
      </c>
      <c r="L120" s="101">
        <v>0</v>
      </c>
      <c r="M120" s="107">
        <v>0</v>
      </c>
      <c r="N120" s="107">
        <v>0</v>
      </c>
      <c r="O120" s="107">
        <v>0</v>
      </c>
      <c r="P120" s="107">
        <v>0</v>
      </c>
      <c r="Q120" s="101">
        <v>0</v>
      </c>
      <c r="R120" s="107">
        <v>0</v>
      </c>
      <c r="S120" s="107">
        <v>0</v>
      </c>
      <c r="T120" s="101">
        <v>0</v>
      </c>
      <c r="U120" s="101">
        <v>0</v>
      </c>
      <c r="V120" s="107">
        <v>0</v>
      </c>
      <c r="W120" s="107">
        <v>0</v>
      </c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</row>
    <row r="121" spans="1:70" s="19" customFormat="1" ht="37.5" x14ac:dyDescent="0.3">
      <c r="A121" s="46">
        <v>32921</v>
      </c>
      <c r="B121" s="47" t="s">
        <v>122</v>
      </c>
      <c r="C121" s="49">
        <v>2693.68</v>
      </c>
      <c r="D121" s="49">
        <v>2693.68</v>
      </c>
      <c r="E121" s="48">
        <v>0</v>
      </c>
      <c r="F121" s="48">
        <v>0</v>
      </c>
      <c r="G121" s="50">
        <v>0</v>
      </c>
      <c r="H121" s="50">
        <v>0</v>
      </c>
      <c r="I121" s="43">
        <v>5200</v>
      </c>
      <c r="J121" s="43">
        <v>5145.03</v>
      </c>
      <c r="K121" s="50">
        <v>0</v>
      </c>
      <c r="L121" s="50">
        <v>0</v>
      </c>
      <c r="M121" s="48">
        <v>0</v>
      </c>
      <c r="N121" s="48">
        <v>0</v>
      </c>
      <c r="O121" s="48">
        <v>0</v>
      </c>
      <c r="P121" s="48">
        <v>0</v>
      </c>
      <c r="Q121" s="50">
        <v>0</v>
      </c>
      <c r="R121" s="48">
        <v>0</v>
      </c>
      <c r="S121" s="48">
        <v>0</v>
      </c>
      <c r="T121" s="50">
        <v>0</v>
      </c>
      <c r="U121" s="50">
        <v>0</v>
      </c>
      <c r="V121" s="48">
        <v>0</v>
      </c>
      <c r="W121" s="48">
        <v>0</v>
      </c>
    </row>
    <row r="122" spans="1:70" s="19" customFormat="1" x14ac:dyDescent="0.3">
      <c r="A122" s="46">
        <v>32922</v>
      </c>
      <c r="B122" s="47" t="s">
        <v>123</v>
      </c>
      <c r="C122" s="49">
        <v>6209.74</v>
      </c>
      <c r="D122" s="49">
        <v>6209.74</v>
      </c>
      <c r="E122" s="48">
        <v>0</v>
      </c>
      <c r="F122" s="48">
        <v>0</v>
      </c>
      <c r="G122" s="50">
        <v>0</v>
      </c>
      <c r="H122" s="50">
        <v>0</v>
      </c>
      <c r="I122" s="43">
        <v>0</v>
      </c>
      <c r="J122" s="43">
        <v>0</v>
      </c>
      <c r="K122" s="50">
        <v>0</v>
      </c>
      <c r="L122" s="50">
        <v>0</v>
      </c>
      <c r="M122" s="48">
        <v>0</v>
      </c>
      <c r="N122" s="48">
        <v>0</v>
      </c>
      <c r="O122" s="48">
        <v>0</v>
      </c>
      <c r="P122" s="48">
        <v>0</v>
      </c>
      <c r="Q122" s="50">
        <v>0</v>
      </c>
      <c r="R122" s="48">
        <v>0</v>
      </c>
      <c r="S122" s="48">
        <v>0</v>
      </c>
      <c r="T122" s="50">
        <v>0</v>
      </c>
      <c r="U122" s="50">
        <v>0</v>
      </c>
      <c r="V122" s="48">
        <v>0</v>
      </c>
      <c r="W122" s="48">
        <v>0</v>
      </c>
    </row>
    <row r="123" spans="1:70" s="20" customFormat="1" x14ac:dyDescent="0.3">
      <c r="A123" s="58">
        <v>32923</v>
      </c>
      <c r="B123" s="59" t="s">
        <v>110</v>
      </c>
      <c r="C123" s="61">
        <v>0</v>
      </c>
      <c r="D123" s="61">
        <v>0</v>
      </c>
      <c r="E123" s="60">
        <v>0</v>
      </c>
      <c r="F123" s="60">
        <v>0</v>
      </c>
      <c r="G123" s="25">
        <v>0</v>
      </c>
      <c r="H123" s="25">
        <v>0</v>
      </c>
      <c r="I123" s="43">
        <v>0</v>
      </c>
      <c r="J123" s="43">
        <v>0</v>
      </c>
      <c r="K123" s="25">
        <v>0</v>
      </c>
      <c r="L123" s="25">
        <v>0</v>
      </c>
      <c r="M123" s="60">
        <v>0</v>
      </c>
      <c r="N123" s="60">
        <v>0</v>
      </c>
      <c r="O123" s="60">
        <v>0</v>
      </c>
      <c r="P123" s="60">
        <v>0</v>
      </c>
      <c r="Q123" s="25">
        <v>0</v>
      </c>
      <c r="R123" s="60">
        <v>0</v>
      </c>
      <c r="S123" s="60">
        <v>0</v>
      </c>
      <c r="T123" s="25">
        <v>0</v>
      </c>
      <c r="U123" s="25">
        <v>0</v>
      </c>
      <c r="V123" s="60">
        <v>0</v>
      </c>
      <c r="W123" s="60">
        <v>0</v>
      </c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</row>
    <row r="124" spans="1:70" s="57" customFormat="1" x14ac:dyDescent="0.3">
      <c r="A124" s="33">
        <v>3293</v>
      </c>
      <c r="B124" s="34" t="s">
        <v>39</v>
      </c>
      <c r="C124" s="36">
        <v>10000</v>
      </c>
      <c r="D124" s="36">
        <v>10000</v>
      </c>
      <c r="E124" s="44">
        <v>0</v>
      </c>
      <c r="F124" s="44">
        <v>0</v>
      </c>
      <c r="G124" s="45">
        <v>0</v>
      </c>
      <c r="H124" s="45">
        <v>0</v>
      </c>
      <c r="I124" s="38">
        <v>12500</v>
      </c>
      <c r="J124" s="38">
        <f>J125</f>
        <v>14439.83</v>
      </c>
      <c r="K124" s="45">
        <v>0</v>
      </c>
      <c r="L124" s="45">
        <v>0</v>
      </c>
      <c r="M124" s="44">
        <v>0</v>
      </c>
      <c r="N124" s="44">
        <v>0</v>
      </c>
      <c r="O124" s="44">
        <v>0</v>
      </c>
      <c r="P124" s="44">
        <v>0</v>
      </c>
      <c r="Q124" s="45">
        <v>0</v>
      </c>
      <c r="R124" s="44">
        <v>0</v>
      </c>
      <c r="S124" s="44">
        <v>0</v>
      </c>
      <c r="T124" s="45">
        <v>0</v>
      </c>
      <c r="U124" s="45">
        <v>0</v>
      </c>
      <c r="V124" s="44">
        <v>0</v>
      </c>
      <c r="W124" s="44">
        <v>0</v>
      </c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</row>
    <row r="125" spans="1:70" s="20" customFormat="1" x14ac:dyDescent="0.3">
      <c r="A125" s="40">
        <v>32931</v>
      </c>
      <c r="B125" s="41" t="s">
        <v>39</v>
      </c>
      <c r="C125" s="42">
        <v>10000</v>
      </c>
      <c r="D125" s="42">
        <v>10000</v>
      </c>
      <c r="E125" s="25">
        <v>0</v>
      </c>
      <c r="F125" s="25">
        <v>0</v>
      </c>
      <c r="G125" s="25">
        <v>0</v>
      </c>
      <c r="H125" s="25">
        <v>0</v>
      </c>
      <c r="I125" s="43">
        <v>12500</v>
      </c>
      <c r="J125" s="43">
        <v>14439.83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25">
        <v>0</v>
      </c>
      <c r="R125" s="25">
        <v>0</v>
      </c>
      <c r="S125" s="25">
        <v>0</v>
      </c>
      <c r="T125" s="25">
        <v>0</v>
      </c>
      <c r="U125" s="25">
        <v>0</v>
      </c>
      <c r="V125" s="25">
        <v>0</v>
      </c>
      <c r="W125" s="25">
        <v>0</v>
      </c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</row>
    <row r="126" spans="1:70" s="39" customFormat="1" x14ac:dyDescent="0.3">
      <c r="A126" s="33">
        <v>3294</v>
      </c>
      <c r="B126" s="34" t="s">
        <v>40</v>
      </c>
      <c r="C126" s="36">
        <v>2000</v>
      </c>
      <c r="D126" s="36">
        <v>2000</v>
      </c>
      <c r="E126" s="44">
        <v>0</v>
      </c>
      <c r="F126" s="44">
        <v>0</v>
      </c>
      <c r="G126" s="45">
        <v>0</v>
      </c>
      <c r="H126" s="45">
        <v>0</v>
      </c>
      <c r="I126" s="38">
        <v>5000</v>
      </c>
      <c r="J126" s="38">
        <f>J127</f>
        <v>3950</v>
      </c>
      <c r="K126" s="45">
        <v>0</v>
      </c>
      <c r="L126" s="45">
        <v>0</v>
      </c>
      <c r="M126" s="44">
        <v>0</v>
      </c>
      <c r="N126" s="44">
        <v>0</v>
      </c>
      <c r="O126" s="44">
        <v>0</v>
      </c>
      <c r="P126" s="44">
        <v>0</v>
      </c>
      <c r="Q126" s="45">
        <v>0</v>
      </c>
      <c r="R126" s="44">
        <v>0</v>
      </c>
      <c r="S126" s="44">
        <v>0</v>
      </c>
      <c r="T126" s="45">
        <v>0</v>
      </c>
      <c r="U126" s="45">
        <v>0</v>
      </c>
      <c r="V126" s="44">
        <v>0</v>
      </c>
      <c r="W126" s="44">
        <v>0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</row>
    <row r="127" spans="1:70" x14ac:dyDescent="0.3">
      <c r="A127" s="40">
        <v>32941</v>
      </c>
      <c r="B127" s="41" t="s">
        <v>111</v>
      </c>
      <c r="C127" s="42">
        <v>2000</v>
      </c>
      <c r="D127" s="42">
        <v>2000</v>
      </c>
      <c r="E127" s="25">
        <v>0</v>
      </c>
      <c r="F127" s="25">
        <v>0</v>
      </c>
      <c r="G127" s="25">
        <v>0</v>
      </c>
      <c r="H127" s="25">
        <v>0</v>
      </c>
      <c r="I127" s="43">
        <v>5000</v>
      </c>
      <c r="J127" s="43">
        <v>3950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25">
        <v>0</v>
      </c>
      <c r="Q127" s="25">
        <v>0</v>
      </c>
      <c r="R127" s="25">
        <v>0</v>
      </c>
      <c r="S127" s="25">
        <v>0</v>
      </c>
      <c r="T127" s="25">
        <v>0</v>
      </c>
      <c r="U127" s="25">
        <v>0</v>
      </c>
      <c r="V127" s="25">
        <v>0</v>
      </c>
      <c r="W127" s="25">
        <v>0</v>
      </c>
    </row>
    <row r="128" spans="1:70" s="39" customFormat="1" x14ac:dyDescent="0.3">
      <c r="A128" s="33">
        <v>3295</v>
      </c>
      <c r="B128" s="62" t="s">
        <v>49</v>
      </c>
      <c r="C128" s="36">
        <v>0</v>
      </c>
      <c r="D128" s="36">
        <v>0</v>
      </c>
      <c r="E128" s="44">
        <v>0</v>
      </c>
      <c r="F128" s="44">
        <v>0</v>
      </c>
      <c r="G128" s="45">
        <v>0</v>
      </c>
      <c r="H128" s="45">
        <v>0</v>
      </c>
      <c r="I128" s="38">
        <v>5750</v>
      </c>
      <c r="J128" s="38">
        <f>J129+J130+J132</f>
        <v>5419</v>
      </c>
      <c r="K128" s="45">
        <v>0</v>
      </c>
      <c r="L128" s="45">
        <v>0</v>
      </c>
      <c r="M128" s="44">
        <v>33500</v>
      </c>
      <c r="N128" s="44">
        <f>N129+N131</f>
        <v>32700</v>
      </c>
      <c r="O128" s="44">
        <v>0</v>
      </c>
      <c r="P128" s="44">
        <v>0</v>
      </c>
      <c r="Q128" s="45">
        <v>0</v>
      </c>
      <c r="R128" s="44">
        <v>0</v>
      </c>
      <c r="S128" s="44">
        <v>0</v>
      </c>
      <c r="T128" s="45">
        <v>0</v>
      </c>
      <c r="U128" s="45">
        <v>0</v>
      </c>
      <c r="V128" s="44">
        <v>0</v>
      </c>
      <c r="W128" s="44">
        <v>0</v>
      </c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spans="1:70" s="3" customFormat="1" ht="17.25" customHeight="1" x14ac:dyDescent="0.3">
      <c r="A129" s="46">
        <v>32952</v>
      </c>
      <c r="B129" s="63" t="s">
        <v>153</v>
      </c>
      <c r="C129" s="49">
        <v>0</v>
      </c>
      <c r="D129" s="49">
        <v>0</v>
      </c>
      <c r="E129" s="48">
        <v>0</v>
      </c>
      <c r="F129" s="48">
        <v>0</v>
      </c>
      <c r="G129" s="50">
        <v>0</v>
      </c>
      <c r="H129" s="50">
        <v>0</v>
      </c>
      <c r="I129" s="56">
        <v>250</v>
      </c>
      <c r="J129" s="56">
        <v>250</v>
      </c>
      <c r="K129" s="50">
        <v>0</v>
      </c>
      <c r="L129" s="50">
        <v>0</v>
      </c>
      <c r="M129" s="48">
        <v>14000</v>
      </c>
      <c r="N129" s="48">
        <v>14000</v>
      </c>
      <c r="O129" s="48">
        <v>0</v>
      </c>
      <c r="P129" s="48">
        <v>0</v>
      </c>
      <c r="Q129" s="50">
        <v>0</v>
      </c>
      <c r="R129" s="48">
        <v>0</v>
      </c>
      <c r="S129" s="48">
        <v>0</v>
      </c>
      <c r="T129" s="50">
        <v>0</v>
      </c>
      <c r="U129" s="50">
        <v>0</v>
      </c>
      <c r="V129" s="48">
        <v>0</v>
      </c>
      <c r="W129" s="48">
        <v>0</v>
      </c>
    </row>
    <row r="130" spans="1:70" s="3" customFormat="1" x14ac:dyDescent="0.3">
      <c r="A130" s="46">
        <v>32953</v>
      </c>
      <c r="B130" s="63" t="s">
        <v>121</v>
      </c>
      <c r="C130" s="49">
        <v>0</v>
      </c>
      <c r="D130" s="49">
        <v>0</v>
      </c>
      <c r="E130" s="48">
        <v>0</v>
      </c>
      <c r="F130" s="48">
        <v>0</v>
      </c>
      <c r="G130" s="50">
        <v>0</v>
      </c>
      <c r="H130" s="50">
        <v>0</v>
      </c>
      <c r="I130" s="43">
        <v>2500</v>
      </c>
      <c r="J130" s="43">
        <v>1340</v>
      </c>
      <c r="K130" s="50">
        <v>0</v>
      </c>
      <c r="L130" s="50">
        <v>0</v>
      </c>
      <c r="M130" s="48">
        <v>0</v>
      </c>
      <c r="N130" s="48">
        <v>0</v>
      </c>
      <c r="O130" s="48">
        <v>0</v>
      </c>
      <c r="P130" s="48">
        <v>0</v>
      </c>
      <c r="Q130" s="50">
        <v>0</v>
      </c>
      <c r="R130" s="48">
        <v>0</v>
      </c>
      <c r="S130" s="48">
        <v>0</v>
      </c>
      <c r="T130" s="50">
        <v>0</v>
      </c>
      <c r="U130" s="50">
        <v>0</v>
      </c>
      <c r="V130" s="48">
        <v>0</v>
      </c>
      <c r="W130" s="48">
        <v>0</v>
      </c>
    </row>
    <row r="131" spans="1:70" s="3" customFormat="1" x14ac:dyDescent="0.3">
      <c r="A131" s="46">
        <v>32955</v>
      </c>
      <c r="B131" s="63" t="s">
        <v>137</v>
      </c>
      <c r="C131" s="49">
        <v>0</v>
      </c>
      <c r="D131" s="49">
        <v>0</v>
      </c>
      <c r="E131" s="48">
        <v>0</v>
      </c>
      <c r="F131" s="48">
        <v>0</v>
      </c>
      <c r="G131" s="50">
        <v>0</v>
      </c>
      <c r="H131" s="50">
        <v>0</v>
      </c>
      <c r="I131" s="56">
        <v>0</v>
      </c>
      <c r="J131" s="56">
        <v>0</v>
      </c>
      <c r="K131" s="50">
        <v>0</v>
      </c>
      <c r="L131" s="50">
        <v>0</v>
      </c>
      <c r="M131" s="48">
        <v>19500</v>
      </c>
      <c r="N131" s="48">
        <v>18700</v>
      </c>
      <c r="O131" s="48">
        <v>0</v>
      </c>
      <c r="P131" s="48">
        <v>0</v>
      </c>
      <c r="Q131" s="50">
        <v>0</v>
      </c>
      <c r="R131" s="48">
        <v>0</v>
      </c>
      <c r="S131" s="48">
        <v>0</v>
      </c>
      <c r="T131" s="50">
        <v>0</v>
      </c>
      <c r="U131" s="50">
        <v>0</v>
      </c>
      <c r="V131" s="48">
        <v>0</v>
      </c>
      <c r="W131" s="48">
        <v>0</v>
      </c>
    </row>
    <row r="132" spans="1:70" s="3" customFormat="1" x14ac:dyDescent="0.3">
      <c r="A132" s="46">
        <v>32959</v>
      </c>
      <c r="B132" s="63" t="s">
        <v>154</v>
      </c>
      <c r="C132" s="49">
        <v>0</v>
      </c>
      <c r="D132" s="49">
        <v>0</v>
      </c>
      <c r="E132" s="48">
        <v>0</v>
      </c>
      <c r="F132" s="48">
        <v>0</v>
      </c>
      <c r="G132" s="50">
        <v>0</v>
      </c>
      <c r="H132" s="50">
        <v>0</v>
      </c>
      <c r="I132" s="56">
        <v>3000</v>
      </c>
      <c r="J132" s="56">
        <v>3829</v>
      </c>
      <c r="K132" s="50">
        <v>0</v>
      </c>
      <c r="L132" s="50">
        <v>0</v>
      </c>
      <c r="M132" s="48">
        <v>0</v>
      </c>
      <c r="N132" s="48">
        <v>0</v>
      </c>
      <c r="O132" s="48">
        <v>0</v>
      </c>
      <c r="P132" s="48">
        <v>0</v>
      </c>
      <c r="Q132" s="50">
        <v>0</v>
      </c>
      <c r="R132" s="48">
        <v>0</v>
      </c>
      <c r="S132" s="48">
        <v>0</v>
      </c>
      <c r="T132" s="50">
        <v>0</v>
      </c>
      <c r="U132" s="50">
        <v>0</v>
      </c>
      <c r="V132" s="48">
        <v>0</v>
      </c>
      <c r="W132" s="48">
        <v>0</v>
      </c>
    </row>
    <row r="133" spans="1:70" s="39" customFormat="1" x14ac:dyDescent="0.3">
      <c r="A133" s="33">
        <v>3296</v>
      </c>
      <c r="B133" s="62" t="s">
        <v>155</v>
      </c>
      <c r="C133" s="36">
        <v>0</v>
      </c>
      <c r="D133" s="36">
        <v>0</v>
      </c>
      <c r="E133" s="44">
        <v>0</v>
      </c>
      <c r="F133" s="44">
        <v>0</v>
      </c>
      <c r="G133" s="45">
        <v>0</v>
      </c>
      <c r="H133" s="45">
        <v>0</v>
      </c>
      <c r="I133" s="38">
        <v>0</v>
      </c>
      <c r="J133" s="38">
        <v>0</v>
      </c>
      <c r="K133" s="45">
        <v>0</v>
      </c>
      <c r="L133" s="45">
        <v>0</v>
      </c>
      <c r="M133" s="44">
        <v>68000</v>
      </c>
      <c r="N133" s="44">
        <f>N134</f>
        <v>67812.52</v>
      </c>
      <c r="O133" s="44">
        <v>0</v>
      </c>
      <c r="P133" s="44">
        <v>0</v>
      </c>
      <c r="Q133" s="45">
        <v>0</v>
      </c>
      <c r="R133" s="44">
        <v>0</v>
      </c>
      <c r="S133" s="44">
        <v>0</v>
      </c>
      <c r="T133" s="45">
        <v>0</v>
      </c>
      <c r="U133" s="45">
        <v>0</v>
      </c>
      <c r="V133" s="44">
        <v>0</v>
      </c>
      <c r="W133" s="44">
        <v>0</v>
      </c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  <row r="134" spans="1:70" s="3" customFormat="1" ht="17.25" customHeight="1" x14ac:dyDescent="0.3">
      <c r="A134" s="46">
        <v>32961</v>
      </c>
      <c r="B134" s="63" t="s">
        <v>155</v>
      </c>
      <c r="C134" s="49">
        <v>0</v>
      </c>
      <c r="D134" s="49">
        <v>0</v>
      </c>
      <c r="E134" s="48">
        <v>0</v>
      </c>
      <c r="F134" s="48">
        <v>0</v>
      </c>
      <c r="G134" s="50">
        <v>0</v>
      </c>
      <c r="H134" s="50">
        <v>0</v>
      </c>
      <c r="I134" s="56">
        <v>0</v>
      </c>
      <c r="J134" s="56">
        <v>0</v>
      </c>
      <c r="K134" s="50">
        <v>0</v>
      </c>
      <c r="L134" s="50">
        <v>0</v>
      </c>
      <c r="M134" s="48">
        <v>68000</v>
      </c>
      <c r="N134" s="48">
        <v>67812.52</v>
      </c>
      <c r="O134" s="48">
        <v>0</v>
      </c>
      <c r="P134" s="48">
        <v>0</v>
      </c>
      <c r="Q134" s="50">
        <v>0</v>
      </c>
      <c r="R134" s="48">
        <v>0</v>
      </c>
      <c r="S134" s="48">
        <v>0</v>
      </c>
      <c r="T134" s="50">
        <v>0</v>
      </c>
      <c r="U134" s="50">
        <v>0</v>
      </c>
      <c r="V134" s="48">
        <v>0</v>
      </c>
      <c r="W134" s="48">
        <v>0</v>
      </c>
    </row>
    <row r="135" spans="1:70" s="39" customFormat="1" ht="37.5" x14ac:dyDescent="0.3">
      <c r="A135" s="33">
        <v>3299</v>
      </c>
      <c r="B135" s="34" t="s">
        <v>2</v>
      </c>
      <c r="C135" s="36">
        <v>2200</v>
      </c>
      <c r="D135" s="36">
        <v>2200</v>
      </c>
      <c r="E135" s="44">
        <v>0</v>
      </c>
      <c r="F135" s="44">
        <v>0</v>
      </c>
      <c r="G135" s="45">
        <v>0</v>
      </c>
      <c r="H135" s="45">
        <v>0</v>
      </c>
      <c r="I135" s="38">
        <v>4000</v>
      </c>
      <c r="J135" s="38">
        <f>J137</f>
        <v>2591.92</v>
      </c>
      <c r="K135" s="45">
        <v>0</v>
      </c>
      <c r="L135" s="45">
        <v>0</v>
      </c>
      <c r="M135" s="44">
        <v>0</v>
      </c>
      <c r="N135" s="44">
        <v>0</v>
      </c>
      <c r="O135" s="44">
        <v>0</v>
      </c>
      <c r="P135" s="44">
        <v>0</v>
      </c>
      <c r="Q135" s="45">
        <v>0</v>
      </c>
      <c r="R135" s="44">
        <v>0</v>
      </c>
      <c r="S135" s="44">
        <v>0</v>
      </c>
      <c r="T135" s="45">
        <v>0</v>
      </c>
      <c r="U135" s="45">
        <v>0</v>
      </c>
      <c r="V135" s="44">
        <v>0</v>
      </c>
      <c r="W135" s="44">
        <v>0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1:70" ht="37.5" x14ac:dyDescent="0.3">
      <c r="A136" s="40">
        <v>32991</v>
      </c>
      <c r="B136" s="41" t="s">
        <v>113</v>
      </c>
      <c r="C136" s="42">
        <v>0</v>
      </c>
      <c r="D136" s="42">
        <v>0</v>
      </c>
      <c r="E136" s="25">
        <v>0</v>
      </c>
      <c r="F136" s="25">
        <v>0</v>
      </c>
      <c r="G136" s="25">
        <v>0</v>
      </c>
      <c r="H136" s="25">
        <v>0</v>
      </c>
      <c r="I136" s="43">
        <v>0</v>
      </c>
      <c r="J136" s="43">
        <v>0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25">
        <v>0</v>
      </c>
      <c r="Q136" s="25">
        <v>0</v>
      </c>
      <c r="R136" s="25">
        <v>0</v>
      </c>
      <c r="S136" s="25">
        <v>0</v>
      </c>
      <c r="T136" s="25">
        <v>0</v>
      </c>
      <c r="U136" s="25">
        <v>0</v>
      </c>
      <c r="V136" s="25">
        <v>0</v>
      </c>
      <c r="W136" s="25">
        <v>0</v>
      </c>
    </row>
    <row r="137" spans="1:70" ht="38.25" thickBot="1" x14ac:dyDescent="0.35">
      <c r="A137" s="26">
        <v>32999</v>
      </c>
      <c r="B137" s="117" t="s">
        <v>2</v>
      </c>
      <c r="C137" s="99">
        <v>2200</v>
      </c>
      <c r="D137" s="99">
        <v>2200</v>
      </c>
      <c r="E137" s="28">
        <v>0</v>
      </c>
      <c r="F137" s="28">
        <v>0</v>
      </c>
      <c r="G137" s="28">
        <v>0</v>
      </c>
      <c r="H137" s="28">
        <v>0</v>
      </c>
      <c r="I137" s="66">
        <v>4000</v>
      </c>
      <c r="J137" s="66">
        <v>2591.92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</row>
    <row r="138" spans="1:70" ht="19.5" thickBot="1" x14ac:dyDescent="0.35">
      <c r="A138" s="13">
        <v>34</v>
      </c>
      <c r="B138" s="14" t="s">
        <v>5</v>
      </c>
      <c r="C138" s="110">
        <v>2650.78</v>
      </c>
      <c r="D138" s="110">
        <v>2650.78</v>
      </c>
      <c r="E138" s="17">
        <v>0</v>
      </c>
      <c r="F138" s="17">
        <v>0</v>
      </c>
      <c r="G138" s="16">
        <v>0</v>
      </c>
      <c r="H138" s="16">
        <v>0</v>
      </c>
      <c r="I138" s="118">
        <v>5430</v>
      </c>
      <c r="J138" s="118">
        <f>J139</f>
        <v>3080.95</v>
      </c>
      <c r="K138" s="16">
        <v>0</v>
      </c>
      <c r="L138" s="16">
        <v>0</v>
      </c>
      <c r="M138" s="17">
        <v>41000</v>
      </c>
      <c r="N138" s="17">
        <f>N139</f>
        <v>40817.11</v>
      </c>
      <c r="O138" s="17">
        <v>0</v>
      </c>
      <c r="P138" s="17">
        <v>0</v>
      </c>
      <c r="Q138" s="16">
        <v>0</v>
      </c>
      <c r="R138" s="17">
        <v>0</v>
      </c>
      <c r="S138" s="17">
        <v>0</v>
      </c>
      <c r="T138" s="16">
        <v>0</v>
      </c>
      <c r="U138" s="16">
        <v>0</v>
      </c>
      <c r="V138" s="17">
        <v>0</v>
      </c>
      <c r="W138" s="17">
        <v>0</v>
      </c>
    </row>
    <row r="139" spans="1:70" s="20" customFormat="1" ht="19.5" thickBot="1" x14ac:dyDescent="0.35">
      <c r="A139" s="13">
        <v>343</v>
      </c>
      <c r="B139" s="14" t="s">
        <v>6</v>
      </c>
      <c r="C139" s="110">
        <v>2650.78</v>
      </c>
      <c r="D139" s="110">
        <v>2650.78</v>
      </c>
      <c r="E139" s="17">
        <v>0</v>
      </c>
      <c r="F139" s="17">
        <v>0</v>
      </c>
      <c r="G139" s="16">
        <v>0</v>
      </c>
      <c r="H139" s="16">
        <v>0</v>
      </c>
      <c r="I139" s="118">
        <v>5430</v>
      </c>
      <c r="J139" s="118">
        <f>J140+J143+J144</f>
        <v>3080.95</v>
      </c>
      <c r="K139" s="16">
        <v>0</v>
      </c>
      <c r="L139" s="16">
        <v>0</v>
      </c>
      <c r="M139" s="17">
        <v>41000</v>
      </c>
      <c r="N139" s="17">
        <f>N144</f>
        <v>40817.11</v>
      </c>
      <c r="O139" s="17">
        <v>0</v>
      </c>
      <c r="P139" s="17">
        <v>0</v>
      </c>
      <c r="Q139" s="16">
        <v>0</v>
      </c>
      <c r="R139" s="17">
        <v>0</v>
      </c>
      <c r="S139" s="17">
        <v>0</v>
      </c>
      <c r="T139" s="16">
        <v>0</v>
      </c>
      <c r="U139" s="16">
        <v>0</v>
      </c>
      <c r="V139" s="17">
        <v>0</v>
      </c>
      <c r="W139" s="17">
        <v>0</v>
      </c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</row>
    <row r="140" spans="1:70" s="57" customFormat="1" x14ac:dyDescent="0.3">
      <c r="A140" s="112">
        <v>3431</v>
      </c>
      <c r="B140" s="121" t="s">
        <v>41</v>
      </c>
      <c r="C140" s="114">
        <v>2650.78</v>
      </c>
      <c r="D140" s="114">
        <v>2650.78</v>
      </c>
      <c r="E140" s="107">
        <v>0</v>
      </c>
      <c r="F140" s="107">
        <v>0</v>
      </c>
      <c r="G140" s="101">
        <v>0</v>
      </c>
      <c r="H140" s="101">
        <v>0</v>
      </c>
      <c r="I140" s="115">
        <v>4500</v>
      </c>
      <c r="J140" s="115">
        <f>J141</f>
        <v>2232.11</v>
      </c>
      <c r="K140" s="101">
        <v>0</v>
      </c>
      <c r="L140" s="101">
        <v>0</v>
      </c>
      <c r="M140" s="107">
        <v>0</v>
      </c>
      <c r="N140" s="107">
        <v>0</v>
      </c>
      <c r="O140" s="107">
        <v>0</v>
      </c>
      <c r="P140" s="107">
        <v>0</v>
      </c>
      <c r="Q140" s="101">
        <v>0</v>
      </c>
      <c r="R140" s="107">
        <v>0</v>
      </c>
      <c r="S140" s="107">
        <v>0</v>
      </c>
      <c r="T140" s="101">
        <v>0</v>
      </c>
      <c r="U140" s="101">
        <v>0</v>
      </c>
      <c r="V140" s="107">
        <v>0</v>
      </c>
      <c r="W140" s="107">
        <v>0</v>
      </c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</row>
    <row r="141" spans="1:70" s="20" customFormat="1" x14ac:dyDescent="0.3">
      <c r="A141" s="40">
        <v>34311</v>
      </c>
      <c r="B141" s="54" t="s">
        <v>112</v>
      </c>
      <c r="C141" s="42">
        <v>2650.78</v>
      </c>
      <c r="D141" s="42">
        <v>2650.78</v>
      </c>
      <c r="E141" s="25">
        <v>0</v>
      </c>
      <c r="F141" s="25">
        <v>0</v>
      </c>
      <c r="G141" s="25">
        <v>0</v>
      </c>
      <c r="H141" s="25">
        <v>0</v>
      </c>
      <c r="I141" s="43">
        <v>4000</v>
      </c>
      <c r="J141" s="43">
        <v>2232.11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25">
        <v>0</v>
      </c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</row>
    <row r="142" spans="1:70" s="20" customFormat="1" x14ac:dyDescent="0.3">
      <c r="A142" s="40">
        <v>34312</v>
      </c>
      <c r="B142" s="54" t="s">
        <v>145</v>
      </c>
      <c r="C142" s="42">
        <v>0</v>
      </c>
      <c r="D142" s="42">
        <v>0</v>
      </c>
      <c r="E142" s="25">
        <v>0</v>
      </c>
      <c r="F142" s="25">
        <v>0</v>
      </c>
      <c r="G142" s="25">
        <v>0</v>
      </c>
      <c r="H142" s="25">
        <v>0</v>
      </c>
      <c r="I142" s="43">
        <v>500</v>
      </c>
      <c r="J142" s="43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25">
        <v>0</v>
      </c>
      <c r="Q142" s="25">
        <v>0</v>
      </c>
      <c r="R142" s="25">
        <v>0</v>
      </c>
      <c r="S142" s="25">
        <v>0</v>
      </c>
      <c r="T142" s="25">
        <v>0</v>
      </c>
      <c r="U142" s="25">
        <v>0</v>
      </c>
      <c r="V142" s="25">
        <v>0</v>
      </c>
      <c r="W142" s="25">
        <v>0</v>
      </c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</row>
    <row r="143" spans="1:70" s="57" customFormat="1" x14ac:dyDescent="0.3">
      <c r="A143" s="33">
        <v>3432</v>
      </c>
      <c r="B143" s="53" t="s">
        <v>58</v>
      </c>
      <c r="C143" s="36">
        <v>0</v>
      </c>
      <c r="D143" s="36">
        <v>0</v>
      </c>
      <c r="E143" s="44">
        <v>0</v>
      </c>
      <c r="F143" s="44">
        <v>0</v>
      </c>
      <c r="G143" s="45">
        <v>0</v>
      </c>
      <c r="H143" s="45">
        <v>0</v>
      </c>
      <c r="I143" s="38">
        <v>100</v>
      </c>
      <c r="J143" s="38">
        <v>68.37</v>
      </c>
      <c r="K143" s="45">
        <v>0</v>
      </c>
      <c r="L143" s="45">
        <v>0</v>
      </c>
      <c r="M143" s="44">
        <v>0</v>
      </c>
      <c r="N143" s="44">
        <v>0</v>
      </c>
      <c r="O143" s="44">
        <v>0</v>
      </c>
      <c r="P143" s="44">
        <v>0</v>
      </c>
      <c r="Q143" s="45">
        <v>0</v>
      </c>
      <c r="R143" s="44">
        <v>0</v>
      </c>
      <c r="S143" s="44">
        <v>0</v>
      </c>
      <c r="T143" s="45">
        <v>0</v>
      </c>
      <c r="U143" s="45">
        <v>0</v>
      </c>
      <c r="V143" s="44">
        <v>0</v>
      </c>
      <c r="W143" s="44">
        <v>0</v>
      </c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</row>
    <row r="144" spans="1:70" s="57" customFormat="1" x14ac:dyDescent="0.3">
      <c r="A144" s="33">
        <v>3433</v>
      </c>
      <c r="B144" s="53" t="s">
        <v>47</v>
      </c>
      <c r="C144" s="36">
        <v>0</v>
      </c>
      <c r="D144" s="36">
        <v>0</v>
      </c>
      <c r="E144" s="44">
        <v>0</v>
      </c>
      <c r="F144" s="44">
        <v>0</v>
      </c>
      <c r="G144" s="45">
        <v>0</v>
      </c>
      <c r="H144" s="45">
        <v>0</v>
      </c>
      <c r="I144" s="38">
        <v>830</v>
      </c>
      <c r="J144" s="38">
        <f>J145+J146+J147</f>
        <v>780.47</v>
      </c>
      <c r="K144" s="45">
        <v>0</v>
      </c>
      <c r="L144" s="45">
        <v>0</v>
      </c>
      <c r="M144" s="44">
        <v>41000</v>
      </c>
      <c r="N144" s="44">
        <f>N145+N146+N147</f>
        <v>40817.11</v>
      </c>
      <c r="O144" s="44">
        <v>0</v>
      </c>
      <c r="P144" s="44">
        <v>0</v>
      </c>
      <c r="Q144" s="45">
        <v>0</v>
      </c>
      <c r="R144" s="44">
        <v>0</v>
      </c>
      <c r="S144" s="44">
        <v>0</v>
      </c>
      <c r="T144" s="45">
        <v>0</v>
      </c>
      <c r="U144" s="45">
        <v>0</v>
      </c>
      <c r="V144" s="44">
        <v>0</v>
      </c>
      <c r="W144" s="44">
        <v>0</v>
      </c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</row>
    <row r="145" spans="1:70" s="19" customFormat="1" x14ac:dyDescent="0.3">
      <c r="A145" s="46">
        <v>34331</v>
      </c>
      <c r="B145" s="55" t="s">
        <v>162</v>
      </c>
      <c r="C145" s="49">
        <v>0</v>
      </c>
      <c r="D145" s="49">
        <v>0</v>
      </c>
      <c r="E145" s="48">
        <v>0</v>
      </c>
      <c r="F145" s="48">
        <v>0</v>
      </c>
      <c r="G145" s="50">
        <v>0</v>
      </c>
      <c r="H145" s="50">
        <v>0</v>
      </c>
      <c r="I145" s="56">
        <v>30</v>
      </c>
      <c r="J145" s="56">
        <v>27.99</v>
      </c>
      <c r="K145" s="50">
        <v>0</v>
      </c>
      <c r="L145" s="50">
        <v>0</v>
      </c>
      <c r="M145" s="48">
        <v>1000</v>
      </c>
      <c r="N145" s="48">
        <v>994.99</v>
      </c>
      <c r="O145" s="48">
        <v>0</v>
      </c>
      <c r="P145" s="48">
        <v>0</v>
      </c>
      <c r="Q145" s="50">
        <v>0</v>
      </c>
      <c r="R145" s="48">
        <v>0</v>
      </c>
      <c r="S145" s="48">
        <v>0</v>
      </c>
      <c r="T145" s="50">
        <v>0</v>
      </c>
      <c r="U145" s="50">
        <v>0</v>
      </c>
      <c r="V145" s="48">
        <v>0</v>
      </c>
      <c r="W145" s="48">
        <v>0</v>
      </c>
    </row>
    <row r="146" spans="1:70" s="19" customFormat="1" x14ac:dyDescent="0.3">
      <c r="A146" s="46">
        <v>34332</v>
      </c>
      <c r="B146" s="55" t="s">
        <v>163</v>
      </c>
      <c r="C146" s="49">
        <v>0</v>
      </c>
      <c r="D146" s="49">
        <v>0</v>
      </c>
      <c r="E146" s="48">
        <v>0</v>
      </c>
      <c r="F146" s="48">
        <v>0</v>
      </c>
      <c r="G146" s="50">
        <v>0</v>
      </c>
      <c r="H146" s="50">
        <v>0</v>
      </c>
      <c r="I146" s="56">
        <v>300</v>
      </c>
      <c r="J146" s="56">
        <v>291.82</v>
      </c>
      <c r="K146" s="50">
        <v>0</v>
      </c>
      <c r="L146" s="50">
        <v>0</v>
      </c>
      <c r="M146" s="48">
        <v>15000</v>
      </c>
      <c r="N146" s="48">
        <v>14891.16</v>
      </c>
      <c r="O146" s="48">
        <v>0</v>
      </c>
      <c r="P146" s="48">
        <v>0</v>
      </c>
      <c r="Q146" s="50">
        <v>0</v>
      </c>
      <c r="R146" s="48">
        <v>0</v>
      </c>
      <c r="S146" s="48">
        <v>0</v>
      </c>
      <c r="T146" s="50">
        <v>0</v>
      </c>
      <c r="U146" s="50">
        <v>0</v>
      </c>
      <c r="V146" s="48">
        <v>0</v>
      </c>
      <c r="W146" s="48">
        <v>0</v>
      </c>
    </row>
    <row r="147" spans="1:70" s="3" customFormat="1" ht="19.5" thickBot="1" x14ac:dyDescent="0.35">
      <c r="A147" s="29">
        <v>34339</v>
      </c>
      <c r="B147" s="64" t="s">
        <v>164</v>
      </c>
      <c r="C147" s="120">
        <v>0</v>
      </c>
      <c r="D147" s="120">
        <v>0</v>
      </c>
      <c r="E147" s="32">
        <v>0</v>
      </c>
      <c r="F147" s="32">
        <v>0</v>
      </c>
      <c r="G147" s="65">
        <v>0</v>
      </c>
      <c r="H147" s="65">
        <v>0</v>
      </c>
      <c r="I147" s="123">
        <v>500</v>
      </c>
      <c r="J147" s="123">
        <v>460.66</v>
      </c>
      <c r="K147" s="65">
        <v>0</v>
      </c>
      <c r="L147" s="65">
        <v>0</v>
      </c>
      <c r="M147" s="32">
        <v>25000</v>
      </c>
      <c r="N147" s="32">
        <v>24930.959999999999</v>
      </c>
      <c r="O147" s="32">
        <v>0</v>
      </c>
      <c r="P147" s="32">
        <v>0</v>
      </c>
      <c r="Q147" s="65">
        <v>0</v>
      </c>
      <c r="R147" s="32">
        <v>0</v>
      </c>
      <c r="S147" s="32">
        <v>0</v>
      </c>
      <c r="T147" s="65">
        <v>0</v>
      </c>
      <c r="U147" s="65">
        <v>0</v>
      </c>
      <c r="V147" s="32">
        <v>0</v>
      </c>
      <c r="W147" s="32">
        <v>0</v>
      </c>
    </row>
    <row r="148" spans="1:70" s="3" customFormat="1" ht="38.25" thickBot="1" x14ac:dyDescent="0.35">
      <c r="A148" s="13">
        <v>372</v>
      </c>
      <c r="B148" s="116" t="s">
        <v>165</v>
      </c>
      <c r="C148" s="110">
        <v>0</v>
      </c>
      <c r="D148" s="110">
        <v>0</v>
      </c>
      <c r="E148" s="17">
        <v>0</v>
      </c>
      <c r="F148" s="17">
        <v>0</v>
      </c>
      <c r="G148" s="16">
        <v>0</v>
      </c>
      <c r="H148" s="16">
        <v>0</v>
      </c>
      <c r="I148" s="118">
        <v>2000</v>
      </c>
      <c r="J148" s="118">
        <f>J149</f>
        <v>1620.07</v>
      </c>
      <c r="K148" s="16">
        <v>0</v>
      </c>
      <c r="L148" s="16">
        <v>0</v>
      </c>
      <c r="M148" s="17">
        <v>0</v>
      </c>
      <c r="N148" s="17">
        <v>0</v>
      </c>
      <c r="O148" s="17">
        <v>0</v>
      </c>
      <c r="P148" s="17">
        <v>0</v>
      </c>
      <c r="Q148" s="16">
        <v>0</v>
      </c>
      <c r="R148" s="17">
        <v>0</v>
      </c>
      <c r="S148" s="17">
        <v>0</v>
      </c>
      <c r="T148" s="16">
        <v>0</v>
      </c>
      <c r="U148" s="16">
        <v>0</v>
      </c>
      <c r="V148" s="17">
        <v>0</v>
      </c>
      <c r="W148" s="17">
        <v>0</v>
      </c>
    </row>
    <row r="149" spans="1:70" s="3" customFormat="1" x14ac:dyDescent="0.3">
      <c r="A149" s="112">
        <v>3722</v>
      </c>
      <c r="B149" s="121" t="s">
        <v>166</v>
      </c>
      <c r="C149" s="114">
        <v>0</v>
      </c>
      <c r="D149" s="114">
        <v>0</v>
      </c>
      <c r="E149" s="107">
        <v>0</v>
      </c>
      <c r="F149" s="107">
        <v>0</v>
      </c>
      <c r="G149" s="101">
        <v>0</v>
      </c>
      <c r="H149" s="101">
        <v>0</v>
      </c>
      <c r="I149" s="115">
        <v>2000</v>
      </c>
      <c r="J149" s="115">
        <f>J150</f>
        <v>1620.07</v>
      </c>
      <c r="K149" s="101">
        <v>0</v>
      </c>
      <c r="L149" s="101">
        <v>0</v>
      </c>
      <c r="M149" s="107">
        <v>0</v>
      </c>
      <c r="N149" s="107">
        <v>0</v>
      </c>
      <c r="O149" s="107">
        <v>0</v>
      </c>
      <c r="P149" s="107">
        <v>0</v>
      </c>
      <c r="Q149" s="101">
        <v>0</v>
      </c>
      <c r="R149" s="107">
        <v>0</v>
      </c>
      <c r="S149" s="107">
        <v>0</v>
      </c>
      <c r="T149" s="101">
        <v>0</v>
      </c>
      <c r="U149" s="101">
        <v>0</v>
      </c>
      <c r="V149" s="107">
        <v>0</v>
      </c>
      <c r="W149" s="107">
        <v>0</v>
      </c>
    </row>
    <row r="150" spans="1:70" s="3" customFormat="1" ht="37.5" x14ac:dyDescent="0.3">
      <c r="A150" s="46">
        <v>37229</v>
      </c>
      <c r="B150" s="47" t="s">
        <v>167</v>
      </c>
      <c r="C150" s="49">
        <v>0</v>
      </c>
      <c r="D150" s="49">
        <v>0</v>
      </c>
      <c r="E150" s="48">
        <v>0</v>
      </c>
      <c r="F150" s="48">
        <v>0</v>
      </c>
      <c r="G150" s="50">
        <v>0</v>
      </c>
      <c r="H150" s="50">
        <v>0</v>
      </c>
      <c r="I150" s="56">
        <v>2000</v>
      </c>
      <c r="J150" s="56">
        <v>1620.07</v>
      </c>
      <c r="K150" s="50">
        <v>0</v>
      </c>
      <c r="L150" s="50">
        <v>0</v>
      </c>
      <c r="M150" s="48">
        <v>0</v>
      </c>
      <c r="N150" s="48">
        <v>0</v>
      </c>
      <c r="O150" s="48">
        <v>0</v>
      </c>
      <c r="P150" s="48">
        <v>0</v>
      </c>
      <c r="Q150" s="50">
        <v>0</v>
      </c>
      <c r="R150" s="48">
        <v>0</v>
      </c>
      <c r="S150" s="48">
        <v>0</v>
      </c>
      <c r="T150" s="50">
        <v>0</v>
      </c>
      <c r="U150" s="50">
        <v>0</v>
      </c>
      <c r="V150" s="48">
        <v>0</v>
      </c>
      <c r="W150" s="48">
        <v>0</v>
      </c>
    </row>
    <row r="151" spans="1:70" ht="19.5" thickBot="1" x14ac:dyDescent="0.35">
      <c r="A151" s="124"/>
      <c r="B151" s="125"/>
      <c r="C151" s="126">
        <v>0</v>
      </c>
      <c r="D151" s="126">
        <v>0</v>
      </c>
      <c r="E151" s="126">
        <v>22350</v>
      </c>
      <c r="F151" s="126">
        <v>22350</v>
      </c>
      <c r="G151" s="127">
        <v>0</v>
      </c>
      <c r="H151" s="127">
        <v>0</v>
      </c>
      <c r="I151" s="128">
        <v>168700</v>
      </c>
      <c r="J151" s="128">
        <f>J152+J155</f>
        <v>161412.63</v>
      </c>
      <c r="K151" s="127">
        <v>0</v>
      </c>
      <c r="L151" s="127">
        <v>0</v>
      </c>
      <c r="M151" s="126">
        <v>3000</v>
      </c>
      <c r="N151" s="126">
        <f>N155</f>
        <v>2750</v>
      </c>
      <c r="O151" s="126">
        <v>0</v>
      </c>
      <c r="P151" s="126">
        <v>0</v>
      </c>
      <c r="Q151" s="127">
        <v>0</v>
      </c>
      <c r="R151" s="126">
        <v>1500</v>
      </c>
      <c r="S151" s="126">
        <f>S155</f>
        <v>1500</v>
      </c>
      <c r="T151" s="127">
        <v>0</v>
      </c>
      <c r="U151" s="127">
        <v>0</v>
      </c>
      <c r="V151" s="126">
        <v>0</v>
      </c>
      <c r="W151" s="126">
        <v>0</v>
      </c>
    </row>
    <row r="152" spans="1:70" ht="57" thickBot="1" x14ac:dyDescent="0.35">
      <c r="A152" s="13">
        <v>41</v>
      </c>
      <c r="B152" s="129" t="s">
        <v>57</v>
      </c>
      <c r="C152" s="17">
        <v>0</v>
      </c>
      <c r="D152" s="17">
        <v>0</v>
      </c>
      <c r="E152" s="17">
        <v>0</v>
      </c>
      <c r="F152" s="17">
        <v>0</v>
      </c>
      <c r="G152" s="16">
        <v>0</v>
      </c>
      <c r="H152" s="16">
        <v>0</v>
      </c>
      <c r="I152" s="118">
        <v>3200</v>
      </c>
      <c r="J152" s="118">
        <f>J153</f>
        <v>3192</v>
      </c>
      <c r="K152" s="16">
        <v>0</v>
      </c>
      <c r="L152" s="16">
        <v>0</v>
      </c>
      <c r="M152" s="17">
        <v>0</v>
      </c>
      <c r="N152" s="17">
        <v>0</v>
      </c>
      <c r="O152" s="17">
        <v>0</v>
      </c>
      <c r="P152" s="17">
        <v>0</v>
      </c>
      <c r="Q152" s="16">
        <v>0</v>
      </c>
      <c r="R152" s="17">
        <v>0</v>
      </c>
      <c r="S152" s="17">
        <v>0</v>
      </c>
      <c r="T152" s="16">
        <v>0</v>
      </c>
      <c r="U152" s="16">
        <v>0</v>
      </c>
      <c r="V152" s="17">
        <v>0</v>
      </c>
      <c r="W152" s="17">
        <v>0</v>
      </c>
    </row>
    <row r="153" spans="1:70" ht="19.5" thickBot="1" x14ac:dyDescent="0.35">
      <c r="A153" s="13">
        <v>412</v>
      </c>
      <c r="B153" s="130" t="s">
        <v>55</v>
      </c>
      <c r="C153" s="17">
        <v>0</v>
      </c>
      <c r="D153" s="17">
        <v>0</v>
      </c>
      <c r="E153" s="17">
        <v>0</v>
      </c>
      <c r="F153" s="17">
        <v>0</v>
      </c>
      <c r="G153" s="16">
        <v>0</v>
      </c>
      <c r="H153" s="16">
        <v>0</v>
      </c>
      <c r="I153" s="118">
        <v>3200</v>
      </c>
      <c r="J153" s="118">
        <f>J154</f>
        <v>3192</v>
      </c>
      <c r="K153" s="16">
        <v>0</v>
      </c>
      <c r="L153" s="16">
        <v>0</v>
      </c>
      <c r="M153" s="17">
        <v>0</v>
      </c>
      <c r="N153" s="17">
        <v>0</v>
      </c>
      <c r="O153" s="17">
        <v>0</v>
      </c>
      <c r="P153" s="17">
        <v>0</v>
      </c>
      <c r="Q153" s="16">
        <v>0</v>
      </c>
      <c r="R153" s="17">
        <v>0</v>
      </c>
      <c r="S153" s="17">
        <v>0</v>
      </c>
      <c r="T153" s="16">
        <v>0</v>
      </c>
      <c r="U153" s="16">
        <v>0</v>
      </c>
      <c r="V153" s="17">
        <v>0</v>
      </c>
      <c r="W153" s="17">
        <v>0</v>
      </c>
    </row>
    <row r="154" spans="1:70" ht="19.5" thickBot="1" x14ac:dyDescent="0.35">
      <c r="A154" s="131">
        <v>4124</v>
      </c>
      <c r="B154" s="132" t="s">
        <v>56</v>
      </c>
      <c r="C154" s="108">
        <v>0</v>
      </c>
      <c r="D154" s="108">
        <v>0</v>
      </c>
      <c r="E154" s="108">
        <v>0</v>
      </c>
      <c r="F154" s="108">
        <v>0</v>
      </c>
      <c r="G154" s="100">
        <v>0</v>
      </c>
      <c r="H154" s="100">
        <v>0</v>
      </c>
      <c r="I154" s="133">
        <v>3200</v>
      </c>
      <c r="J154" s="133">
        <v>3192</v>
      </c>
      <c r="K154" s="100">
        <v>0</v>
      </c>
      <c r="L154" s="100">
        <v>0</v>
      </c>
      <c r="M154" s="108">
        <v>0</v>
      </c>
      <c r="N154" s="108">
        <v>0</v>
      </c>
      <c r="O154" s="108">
        <v>0</v>
      </c>
      <c r="P154" s="108">
        <v>0</v>
      </c>
      <c r="Q154" s="100">
        <v>0</v>
      </c>
      <c r="R154" s="108">
        <v>0</v>
      </c>
      <c r="S154" s="108">
        <v>0</v>
      </c>
      <c r="T154" s="100">
        <v>0</v>
      </c>
      <c r="U154" s="100">
        <v>0</v>
      </c>
      <c r="V154" s="108">
        <v>0</v>
      </c>
      <c r="W154" s="108">
        <v>0</v>
      </c>
    </row>
    <row r="155" spans="1:70" ht="38.25" thickBot="1" x14ac:dyDescent="0.35">
      <c r="A155" s="13">
        <v>42</v>
      </c>
      <c r="B155" s="134" t="s">
        <v>15</v>
      </c>
      <c r="C155" s="17">
        <v>0</v>
      </c>
      <c r="D155" s="17">
        <v>0</v>
      </c>
      <c r="E155" s="17">
        <v>22350</v>
      </c>
      <c r="F155" s="17">
        <v>22350</v>
      </c>
      <c r="G155" s="16">
        <v>0</v>
      </c>
      <c r="H155" s="16">
        <v>0</v>
      </c>
      <c r="I155" s="118">
        <v>165500</v>
      </c>
      <c r="J155" s="118">
        <f>J156+J173</f>
        <v>158220.63</v>
      </c>
      <c r="K155" s="16">
        <v>0</v>
      </c>
      <c r="L155" s="16">
        <v>0</v>
      </c>
      <c r="M155" s="17">
        <v>3000</v>
      </c>
      <c r="N155" s="17">
        <f>N173</f>
        <v>2750</v>
      </c>
      <c r="O155" s="17">
        <v>0</v>
      </c>
      <c r="P155" s="17">
        <v>0</v>
      </c>
      <c r="Q155" s="16">
        <v>0</v>
      </c>
      <c r="R155" s="17">
        <v>1500</v>
      </c>
      <c r="S155" s="17">
        <f>S156</f>
        <v>1500</v>
      </c>
      <c r="T155" s="16">
        <v>0</v>
      </c>
      <c r="U155" s="16">
        <v>0</v>
      </c>
      <c r="V155" s="17">
        <v>0</v>
      </c>
      <c r="W155" s="17">
        <v>0</v>
      </c>
    </row>
    <row r="156" spans="1:70" s="20" customFormat="1" ht="19.5" thickBot="1" x14ac:dyDescent="0.35">
      <c r="A156" s="13">
        <v>422</v>
      </c>
      <c r="B156" s="136" t="s">
        <v>16</v>
      </c>
      <c r="C156" s="17">
        <v>0</v>
      </c>
      <c r="D156" s="17">
        <v>0</v>
      </c>
      <c r="E156" s="17">
        <v>22350</v>
      </c>
      <c r="F156" s="17">
        <v>22350</v>
      </c>
      <c r="G156" s="16">
        <v>0</v>
      </c>
      <c r="H156" s="16">
        <v>0</v>
      </c>
      <c r="I156" s="118">
        <v>152500</v>
      </c>
      <c r="J156" s="118">
        <f>J157+J161+J165+J169+J171</f>
        <v>145269.86000000002</v>
      </c>
      <c r="K156" s="16">
        <v>0</v>
      </c>
      <c r="L156" s="16">
        <v>0</v>
      </c>
      <c r="M156" s="17">
        <v>0</v>
      </c>
      <c r="N156" s="17">
        <v>0</v>
      </c>
      <c r="O156" s="17">
        <v>0</v>
      </c>
      <c r="P156" s="17">
        <v>0</v>
      </c>
      <c r="Q156" s="16">
        <v>0</v>
      </c>
      <c r="R156" s="17">
        <v>1500</v>
      </c>
      <c r="S156" s="17">
        <f>S169</f>
        <v>1500</v>
      </c>
      <c r="T156" s="16">
        <v>0</v>
      </c>
      <c r="U156" s="16">
        <v>0</v>
      </c>
      <c r="V156" s="17">
        <v>0</v>
      </c>
      <c r="W156" s="17">
        <v>0</v>
      </c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</row>
    <row r="157" spans="1:70" s="39" customFormat="1" x14ac:dyDescent="0.3">
      <c r="A157" s="112">
        <v>4221</v>
      </c>
      <c r="B157" s="135" t="s">
        <v>42</v>
      </c>
      <c r="C157" s="107">
        <v>0</v>
      </c>
      <c r="D157" s="107">
        <v>0</v>
      </c>
      <c r="E157" s="107">
        <v>0</v>
      </c>
      <c r="F157" s="107">
        <v>0</v>
      </c>
      <c r="G157" s="101">
        <v>0</v>
      </c>
      <c r="H157" s="101">
        <v>0</v>
      </c>
      <c r="I157" s="115">
        <v>35000</v>
      </c>
      <c r="J157" s="115">
        <f>J158+J159+J160</f>
        <v>31830.28</v>
      </c>
      <c r="K157" s="101">
        <v>0</v>
      </c>
      <c r="L157" s="101">
        <v>0</v>
      </c>
      <c r="M157" s="107">
        <v>0</v>
      </c>
      <c r="N157" s="107">
        <v>0</v>
      </c>
      <c r="O157" s="107">
        <v>0</v>
      </c>
      <c r="P157" s="107">
        <v>0</v>
      </c>
      <c r="Q157" s="101">
        <v>0</v>
      </c>
      <c r="R157" s="107">
        <v>0</v>
      </c>
      <c r="S157" s="107">
        <v>0</v>
      </c>
      <c r="T157" s="101">
        <v>0</v>
      </c>
      <c r="U157" s="101">
        <v>0</v>
      </c>
      <c r="V157" s="107">
        <v>0</v>
      </c>
      <c r="W157" s="107">
        <v>0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1:70" x14ac:dyDescent="0.3">
      <c r="A158" s="58">
        <v>42211</v>
      </c>
      <c r="B158" s="68" t="s">
        <v>116</v>
      </c>
      <c r="C158" s="60">
        <v>0</v>
      </c>
      <c r="D158" s="60">
        <v>0</v>
      </c>
      <c r="E158" s="60">
        <v>0</v>
      </c>
      <c r="F158" s="60">
        <v>0</v>
      </c>
      <c r="G158" s="25">
        <v>0</v>
      </c>
      <c r="H158" s="25">
        <v>0</v>
      </c>
      <c r="I158" s="43">
        <v>15000</v>
      </c>
      <c r="J158" s="43">
        <v>14509.5</v>
      </c>
      <c r="K158" s="25">
        <v>0</v>
      </c>
      <c r="L158" s="25">
        <v>0</v>
      </c>
      <c r="M158" s="60">
        <v>0</v>
      </c>
      <c r="N158" s="60">
        <v>0</v>
      </c>
      <c r="O158" s="60">
        <v>0</v>
      </c>
      <c r="P158" s="60">
        <v>0</v>
      </c>
      <c r="Q158" s="25">
        <v>0</v>
      </c>
      <c r="R158" s="60">
        <v>0</v>
      </c>
      <c r="S158" s="60">
        <v>0</v>
      </c>
      <c r="T158" s="25">
        <v>0</v>
      </c>
      <c r="U158" s="25">
        <v>0</v>
      </c>
      <c r="V158" s="60">
        <v>0</v>
      </c>
      <c r="W158" s="60">
        <v>0</v>
      </c>
    </row>
    <row r="159" spans="1:70" x14ac:dyDescent="0.3">
      <c r="A159" s="58">
        <v>42212</v>
      </c>
      <c r="B159" s="68" t="s">
        <v>134</v>
      </c>
      <c r="C159" s="60">
        <v>0</v>
      </c>
      <c r="D159" s="60">
        <v>0</v>
      </c>
      <c r="E159" s="60">
        <v>0</v>
      </c>
      <c r="F159" s="60">
        <v>0</v>
      </c>
      <c r="G159" s="25">
        <v>0</v>
      </c>
      <c r="H159" s="25">
        <v>0</v>
      </c>
      <c r="I159" s="43">
        <v>10000</v>
      </c>
      <c r="J159" s="43">
        <v>9280.5400000000009</v>
      </c>
      <c r="K159" s="25">
        <v>0</v>
      </c>
      <c r="L159" s="25">
        <v>0</v>
      </c>
      <c r="M159" s="60">
        <v>0</v>
      </c>
      <c r="N159" s="60">
        <v>0</v>
      </c>
      <c r="O159" s="60">
        <v>0</v>
      </c>
      <c r="P159" s="60">
        <v>0</v>
      </c>
      <c r="Q159" s="25">
        <v>0</v>
      </c>
      <c r="R159" s="60">
        <v>0</v>
      </c>
      <c r="S159" s="60">
        <v>0</v>
      </c>
      <c r="T159" s="25">
        <v>0</v>
      </c>
      <c r="U159" s="25">
        <v>0</v>
      </c>
      <c r="V159" s="60">
        <v>0</v>
      </c>
      <c r="W159" s="60">
        <v>0</v>
      </c>
    </row>
    <row r="160" spans="1:70" x14ac:dyDescent="0.3">
      <c r="A160" s="58">
        <v>42219</v>
      </c>
      <c r="B160" s="68" t="s">
        <v>117</v>
      </c>
      <c r="C160" s="60">
        <v>0</v>
      </c>
      <c r="D160" s="60">
        <v>0</v>
      </c>
      <c r="E160" s="60">
        <v>0</v>
      </c>
      <c r="F160" s="60">
        <v>0</v>
      </c>
      <c r="G160" s="25">
        <v>0</v>
      </c>
      <c r="H160" s="25">
        <v>0</v>
      </c>
      <c r="I160" s="43">
        <v>10000</v>
      </c>
      <c r="J160" s="43">
        <v>8040.24</v>
      </c>
      <c r="K160" s="25">
        <v>0</v>
      </c>
      <c r="L160" s="25">
        <v>0</v>
      </c>
      <c r="M160" s="60">
        <v>0</v>
      </c>
      <c r="N160" s="60">
        <v>0</v>
      </c>
      <c r="O160" s="60">
        <v>0</v>
      </c>
      <c r="P160" s="60">
        <v>0</v>
      </c>
      <c r="Q160" s="25">
        <v>0</v>
      </c>
      <c r="R160" s="60">
        <v>0</v>
      </c>
      <c r="S160" s="60">
        <v>0</v>
      </c>
      <c r="T160" s="25">
        <v>0</v>
      </c>
      <c r="U160" s="25">
        <v>0</v>
      </c>
      <c r="V160" s="60">
        <v>0</v>
      </c>
      <c r="W160" s="60">
        <v>0</v>
      </c>
    </row>
    <row r="161" spans="1:70" s="39" customFormat="1" x14ac:dyDescent="0.3">
      <c r="A161" s="33">
        <v>4222</v>
      </c>
      <c r="B161" s="67" t="s">
        <v>43</v>
      </c>
      <c r="C161" s="44">
        <v>0</v>
      </c>
      <c r="D161" s="44">
        <v>0</v>
      </c>
      <c r="E161" s="44">
        <v>0</v>
      </c>
      <c r="F161" s="44">
        <v>0</v>
      </c>
      <c r="G161" s="45">
        <v>0</v>
      </c>
      <c r="H161" s="45">
        <v>0</v>
      </c>
      <c r="I161" s="38">
        <v>12000</v>
      </c>
      <c r="J161" s="38">
        <f>J164</f>
        <v>11725</v>
      </c>
      <c r="K161" s="45">
        <v>0</v>
      </c>
      <c r="L161" s="45">
        <v>0</v>
      </c>
      <c r="M161" s="44">
        <v>0</v>
      </c>
      <c r="N161" s="44">
        <v>0</v>
      </c>
      <c r="O161" s="44">
        <v>0</v>
      </c>
      <c r="P161" s="44">
        <v>0</v>
      </c>
      <c r="Q161" s="45">
        <v>0</v>
      </c>
      <c r="R161" s="44">
        <v>0</v>
      </c>
      <c r="S161" s="44">
        <v>0</v>
      </c>
      <c r="T161" s="45">
        <v>0</v>
      </c>
      <c r="U161" s="45">
        <v>0</v>
      </c>
      <c r="V161" s="44">
        <v>0</v>
      </c>
      <c r="W161" s="44">
        <v>0</v>
      </c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1:70" s="3" customFormat="1" x14ac:dyDescent="0.3">
      <c r="A162" s="46">
        <v>42221</v>
      </c>
      <c r="B162" s="69" t="s">
        <v>139</v>
      </c>
      <c r="C162" s="48">
        <v>0</v>
      </c>
      <c r="D162" s="48">
        <v>0</v>
      </c>
      <c r="E162" s="48">
        <v>0</v>
      </c>
      <c r="F162" s="48">
        <v>0</v>
      </c>
      <c r="G162" s="50">
        <v>0</v>
      </c>
      <c r="H162" s="50">
        <v>0</v>
      </c>
      <c r="I162" s="56">
        <v>0</v>
      </c>
      <c r="J162" s="56">
        <v>0</v>
      </c>
      <c r="K162" s="50">
        <v>0</v>
      </c>
      <c r="L162" s="50">
        <v>0</v>
      </c>
      <c r="M162" s="48">
        <v>0</v>
      </c>
      <c r="N162" s="48">
        <v>0</v>
      </c>
      <c r="O162" s="48">
        <v>0</v>
      </c>
      <c r="P162" s="48">
        <v>0</v>
      </c>
      <c r="Q162" s="50">
        <v>0</v>
      </c>
      <c r="R162" s="48">
        <v>0</v>
      </c>
      <c r="S162" s="48">
        <v>0</v>
      </c>
      <c r="T162" s="50">
        <v>0</v>
      </c>
      <c r="U162" s="50">
        <v>0</v>
      </c>
      <c r="V162" s="48">
        <v>0</v>
      </c>
      <c r="W162" s="48">
        <v>0</v>
      </c>
    </row>
    <row r="163" spans="1:70" s="3" customFormat="1" x14ac:dyDescent="0.3">
      <c r="A163" s="46">
        <v>42222</v>
      </c>
      <c r="B163" s="69" t="s">
        <v>136</v>
      </c>
      <c r="C163" s="48">
        <v>0</v>
      </c>
      <c r="D163" s="48">
        <v>0</v>
      </c>
      <c r="E163" s="48">
        <v>0</v>
      </c>
      <c r="F163" s="48">
        <v>0</v>
      </c>
      <c r="G163" s="50">
        <v>0</v>
      </c>
      <c r="H163" s="50">
        <v>0</v>
      </c>
      <c r="I163" s="43">
        <v>0</v>
      </c>
      <c r="J163" s="43">
        <v>0</v>
      </c>
      <c r="K163" s="50">
        <v>0</v>
      </c>
      <c r="L163" s="50">
        <v>0</v>
      </c>
      <c r="M163" s="48">
        <v>0</v>
      </c>
      <c r="N163" s="48">
        <v>0</v>
      </c>
      <c r="O163" s="48">
        <v>0</v>
      </c>
      <c r="P163" s="48">
        <v>0</v>
      </c>
      <c r="Q163" s="50">
        <v>0</v>
      </c>
      <c r="R163" s="48">
        <v>0</v>
      </c>
      <c r="S163" s="48">
        <v>0</v>
      </c>
      <c r="T163" s="50">
        <v>0</v>
      </c>
      <c r="U163" s="50">
        <v>0</v>
      </c>
      <c r="V163" s="48">
        <v>0</v>
      </c>
      <c r="W163" s="48">
        <v>0</v>
      </c>
    </row>
    <row r="164" spans="1:70" s="3" customFormat="1" x14ac:dyDescent="0.3">
      <c r="A164" s="46">
        <v>42229</v>
      </c>
      <c r="B164" s="69" t="s">
        <v>140</v>
      </c>
      <c r="C164" s="48">
        <v>0</v>
      </c>
      <c r="D164" s="48">
        <v>0</v>
      </c>
      <c r="E164" s="48">
        <v>0</v>
      </c>
      <c r="F164" s="48">
        <v>0</v>
      </c>
      <c r="G164" s="50">
        <v>0</v>
      </c>
      <c r="H164" s="50">
        <v>0</v>
      </c>
      <c r="I164" s="56">
        <v>12000</v>
      </c>
      <c r="J164" s="56">
        <v>11725</v>
      </c>
      <c r="K164" s="50">
        <v>0</v>
      </c>
      <c r="L164" s="50">
        <v>0</v>
      </c>
      <c r="M164" s="48">
        <v>0</v>
      </c>
      <c r="N164" s="48">
        <v>0</v>
      </c>
      <c r="O164" s="48">
        <v>0</v>
      </c>
      <c r="P164" s="48">
        <v>0</v>
      </c>
      <c r="Q164" s="50">
        <v>0</v>
      </c>
      <c r="R164" s="48">
        <v>0</v>
      </c>
      <c r="S164" s="48">
        <v>0</v>
      </c>
      <c r="T164" s="50">
        <v>0</v>
      </c>
      <c r="U164" s="50">
        <v>0</v>
      </c>
      <c r="V164" s="48">
        <v>0</v>
      </c>
      <c r="W164" s="48">
        <v>0</v>
      </c>
    </row>
    <row r="165" spans="1:70" s="39" customFormat="1" x14ac:dyDescent="0.3">
      <c r="A165" s="33">
        <v>4223</v>
      </c>
      <c r="B165" s="67" t="s">
        <v>50</v>
      </c>
      <c r="C165" s="44">
        <v>0</v>
      </c>
      <c r="D165" s="44">
        <v>0</v>
      </c>
      <c r="E165" s="44">
        <v>0</v>
      </c>
      <c r="F165" s="44">
        <v>0</v>
      </c>
      <c r="G165" s="45">
        <v>0</v>
      </c>
      <c r="H165" s="45">
        <v>0</v>
      </c>
      <c r="I165" s="38">
        <v>9000</v>
      </c>
      <c r="J165" s="38">
        <f>J166+J167</f>
        <v>8425.1</v>
      </c>
      <c r="K165" s="45">
        <v>0</v>
      </c>
      <c r="L165" s="45">
        <v>0</v>
      </c>
      <c r="M165" s="44">
        <v>0</v>
      </c>
      <c r="N165" s="44">
        <v>0</v>
      </c>
      <c r="O165" s="44">
        <v>0</v>
      </c>
      <c r="P165" s="44">
        <v>0</v>
      </c>
      <c r="Q165" s="45">
        <v>0</v>
      </c>
      <c r="R165" s="44">
        <v>0</v>
      </c>
      <c r="S165" s="44">
        <v>0</v>
      </c>
      <c r="T165" s="45">
        <v>0</v>
      </c>
      <c r="U165" s="45">
        <v>0</v>
      </c>
      <c r="V165" s="44">
        <v>0</v>
      </c>
      <c r="W165" s="44">
        <v>0</v>
      </c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</row>
    <row r="166" spans="1:70" s="3" customFormat="1" x14ac:dyDescent="0.3">
      <c r="A166" s="46">
        <v>42231</v>
      </c>
      <c r="B166" s="69" t="s">
        <v>135</v>
      </c>
      <c r="C166" s="48">
        <v>0</v>
      </c>
      <c r="D166" s="48">
        <v>0</v>
      </c>
      <c r="E166" s="48">
        <v>0</v>
      </c>
      <c r="F166" s="48">
        <v>0</v>
      </c>
      <c r="G166" s="50">
        <v>0</v>
      </c>
      <c r="H166" s="50">
        <v>0</v>
      </c>
      <c r="I166" s="43">
        <v>8000</v>
      </c>
      <c r="J166" s="43">
        <v>7998.55</v>
      </c>
      <c r="K166" s="50">
        <v>0</v>
      </c>
      <c r="L166" s="50">
        <v>0</v>
      </c>
      <c r="M166" s="48">
        <v>0</v>
      </c>
      <c r="N166" s="48">
        <v>0</v>
      </c>
      <c r="O166" s="48">
        <v>0</v>
      </c>
      <c r="P166" s="48">
        <v>0</v>
      </c>
      <c r="Q166" s="50">
        <v>0</v>
      </c>
      <c r="R166" s="48">
        <v>0</v>
      </c>
      <c r="S166" s="48">
        <v>0</v>
      </c>
      <c r="T166" s="50">
        <v>0</v>
      </c>
      <c r="U166" s="50">
        <v>0</v>
      </c>
      <c r="V166" s="48">
        <v>0</v>
      </c>
      <c r="W166" s="48">
        <v>0</v>
      </c>
    </row>
    <row r="167" spans="1:70" s="3" customFormat="1" x14ac:dyDescent="0.3">
      <c r="A167" s="46">
        <v>42232</v>
      </c>
      <c r="B167" s="69" t="s">
        <v>141</v>
      </c>
      <c r="C167" s="48">
        <v>0</v>
      </c>
      <c r="D167" s="48">
        <v>0</v>
      </c>
      <c r="E167" s="48">
        <v>0</v>
      </c>
      <c r="F167" s="48">
        <v>0</v>
      </c>
      <c r="G167" s="50">
        <v>0</v>
      </c>
      <c r="H167" s="50">
        <v>0</v>
      </c>
      <c r="I167" s="43">
        <v>1000</v>
      </c>
      <c r="J167" s="43">
        <v>426.55</v>
      </c>
      <c r="K167" s="50">
        <v>0</v>
      </c>
      <c r="L167" s="50">
        <v>0</v>
      </c>
      <c r="M167" s="48">
        <v>0</v>
      </c>
      <c r="N167" s="48">
        <v>0</v>
      </c>
      <c r="O167" s="48">
        <v>0</v>
      </c>
      <c r="P167" s="48">
        <v>0</v>
      </c>
      <c r="Q167" s="50">
        <v>0</v>
      </c>
      <c r="R167" s="48">
        <v>0</v>
      </c>
      <c r="S167" s="48">
        <v>0</v>
      </c>
      <c r="T167" s="50">
        <v>0</v>
      </c>
      <c r="U167" s="50">
        <v>0</v>
      </c>
      <c r="V167" s="48">
        <v>0</v>
      </c>
      <c r="W167" s="48">
        <v>0</v>
      </c>
    </row>
    <row r="168" spans="1:70" x14ac:dyDescent="0.3">
      <c r="A168" s="58">
        <v>42239</v>
      </c>
      <c r="B168" s="68" t="s">
        <v>118</v>
      </c>
      <c r="C168" s="60">
        <v>0</v>
      </c>
      <c r="D168" s="60">
        <v>0</v>
      </c>
      <c r="E168" s="60">
        <v>0</v>
      </c>
      <c r="F168" s="60">
        <v>0</v>
      </c>
      <c r="G168" s="25">
        <v>0</v>
      </c>
      <c r="H168" s="25">
        <v>0</v>
      </c>
      <c r="I168" s="43">
        <v>0</v>
      </c>
      <c r="J168" s="43">
        <v>0</v>
      </c>
      <c r="K168" s="25">
        <v>0</v>
      </c>
      <c r="L168" s="25">
        <v>0</v>
      </c>
      <c r="M168" s="60">
        <v>0</v>
      </c>
      <c r="N168" s="60">
        <v>0</v>
      </c>
      <c r="O168" s="60">
        <v>0</v>
      </c>
      <c r="P168" s="60">
        <v>0</v>
      </c>
      <c r="Q168" s="25">
        <v>0</v>
      </c>
      <c r="R168" s="60">
        <v>0</v>
      </c>
      <c r="S168" s="60">
        <v>0</v>
      </c>
      <c r="T168" s="25">
        <v>0</v>
      </c>
      <c r="U168" s="25">
        <v>0</v>
      </c>
      <c r="V168" s="60">
        <v>0</v>
      </c>
      <c r="W168" s="60">
        <v>0</v>
      </c>
    </row>
    <row r="169" spans="1:70" s="39" customFormat="1" x14ac:dyDescent="0.3">
      <c r="A169" s="33">
        <v>4226</v>
      </c>
      <c r="B169" s="67" t="s">
        <v>44</v>
      </c>
      <c r="C169" s="44">
        <v>0</v>
      </c>
      <c r="D169" s="44">
        <v>0</v>
      </c>
      <c r="E169" s="44">
        <v>22350</v>
      </c>
      <c r="F169" s="44">
        <v>22350</v>
      </c>
      <c r="G169" s="45">
        <v>0</v>
      </c>
      <c r="H169" s="45">
        <v>0</v>
      </c>
      <c r="I169" s="38">
        <v>91500</v>
      </c>
      <c r="J169" s="38">
        <f>J170</f>
        <v>89137.57</v>
      </c>
      <c r="K169" s="45">
        <v>0</v>
      </c>
      <c r="L169" s="45">
        <v>0</v>
      </c>
      <c r="M169" s="44">
        <v>0</v>
      </c>
      <c r="N169" s="44">
        <v>0</v>
      </c>
      <c r="O169" s="44">
        <v>0</v>
      </c>
      <c r="P169" s="44">
        <v>0</v>
      </c>
      <c r="Q169" s="45">
        <v>0</v>
      </c>
      <c r="R169" s="44">
        <v>1500</v>
      </c>
      <c r="S169" s="44">
        <v>1500</v>
      </c>
      <c r="T169" s="45">
        <v>0</v>
      </c>
      <c r="U169" s="45">
        <v>0</v>
      </c>
      <c r="V169" s="44">
        <v>0</v>
      </c>
      <c r="W169" s="44">
        <v>0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</row>
    <row r="170" spans="1:70" x14ac:dyDescent="0.3">
      <c r="A170" s="58">
        <v>42262</v>
      </c>
      <c r="B170" s="68" t="s">
        <v>119</v>
      </c>
      <c r="C170" s="60">
        <v>0</v>
      </c>
      <c r="D170" s="60">
        <v>0</v>
      </c>
      <c r="E170" s="60">
        <v>22350</v>
      </c>
      <c r="F170" s="60">
        <v>22350</v>
      </c>
      <c r="G170" s="25">
        <v>0</v>
      </c>
      <c r="H170" s="25">
        <v>0</v>
      </c>
      <c r="I170" s="43">
        <v>91500</v>
      </c>
      <c r="J170" s="43">
        <v>89137.57</v>
      </c>
      <c r="K170" s="25">
        <v>0</v>
      </c>
      <c r="L170" s="25">
        <v>0</v>
      </c>
      <c r="M170" s="60">
        <v>0</v>
      </c>
      <c r="N170" s="60">
        <v>0</v>
      </c>
      <c r="O170" s="60">
        <v>0</v>
      </c>
      <c r="P170" s="60">
        <v>0</v>
      </c>
      <c r="Q170" s="25">
        <v>0</v>
      </c>
      <c r="R170" s="60">
        <v>1500</v>
      </c>
      <c r="S170" s="60">
        <v>1500</v>
      </c>
      <c r="T170" s="25">
        <v>0</v>
      </c>
      <c r="U170" s="25">
        <v>0</v>
      </c>
      <c r="V170" s="60">
        <v>0</v>
      </c>
      <c r="W170" s="60">
        <v>0</v>
      </c>
    </row>
    <row r="171" spans="1:70" s="39" customFormat="1" x14ac:dyDescent="0.3">
      <c r="A171" s="33">
        <v>4227</v>
      </c>
      <c r="B171" s="67" t="s">
        <v>45</v>
      </c>
      <c r="C171" s="44">
        <v>0</v>
      </c>
      <c r="D171" s="44">
        <v>0</v>
      </c>
      <c r="E171" s="44">
        <v>0</v>
      </c>
      <c r="F171" s="44">
        <v>0</v>
      </c>
      <c r="G171" s="45">
        <v>0</v>
      </c>
      <c r="H171" s="45">
        <v>0</v>
      </c>
      <c r="I171" s="38">
        <v>5000</v>
      </c>
      <c r="J171" s="38">
        <f>J172</f>
        <v>4151.91</v>
      </c>
      <c r="K171" s="45">
        <v>0</v>
      </c>
      <c r="L171" s="45">
        <v>0</v>
      </c>
      <c r="M171" s="44">
        <v>0</v>
      </c>
      <c r="N171" s="44">
        <v>0</v>
      </c>
      <c r="O171" s="44">
        <v>0</v>
      </c>
      <c r="P171" s="44">
        <v>0</v>
      </c>
      <c r="Q171" s="45">
        <v>0</v>
      </c>
      <c r="R171" s="44">
        <v>0</v>
      </c>
      <c r="S171" s="44">
        <v>0</v>
      </c>
      <c r="T171" s="45">
        <v>0</v>
      </c>
      <c r="U171" s="45">
        <v>0</v>
      </c>
      <c r="V171" s="44">
        <v>0</v>
      </c>
      <c r="W171" s="44">
        <v>0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</row>
    <row r="172" spans="1:70" s="39" customFormat="1" ht="19.5" thickBot="1" x14ac:dyDescent="0.35">
      <c r="A172" s="29">
        <v>42273</v>
      </c>
      <c r="B172" s="165" t="s">
        <v>152</v>
      </c>
      <c r="C172" s="32">
        <v>0</v>
      </c>
      <c r="D172" s="32">
        <v>0</v>
      </c>
      <c r="E172" s="32">
        <v>0</v>
      </c>
      <c r="F172" s="32">
        <v>0</v>
      </c>
      <c r="G172" s="65">
        <v>0</v>
      </c>
      <c r="H172" s="65">
        <v>0</v>
      </c>
      <c r="I172" s="123">
        <v>5000</v>
      </c>
      <c r="J172" s="123">
        <v>4151.91</v>
      </c>
      <c r="K172" s="65">
        <v>0</v>
      </c>
      <c r="L172" s="65">
        <v>0</v>
      </c>
      <c r="M172" s="32">
        <v>0</v>
      </c>
      <c r="N172" s="32">
        <v>0</v>
      </c>
      <c r="O172" s="32">
        <v>0</v>
      </c>
      <c r="P172" s="32">
        <v>0</v>
      </c>
      <c r="Q172" s="65">
        <v>0</v>
      </c>
      <c r="R172" s="32">
        <v>0</v>
      </c>
      <c r="S172" s="32">
        <v>0</v>
      </c>
      <c r="T172" s="65">
        <v>0</v>
      </c>
      <c r="U172" s="65">
        <v>0</v>
      </c>
      <c r="V172" s="32">
        <v>0</v>
      </c>
      <c r="W172" s="32">
        <v>0</v>
      </c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</row>
    <row r="173" spans="1:70" s="20" customFormat="1" ht="19.5" thickBot="1" x14ac:dyDescent="0.35">
      <c r="A173" s="13">
        <v>424</v>
      </c>
      <c r="B173" s="136" t="s">
        <v>17</v>
      </c>
      <c r="C173" s="17">
        <v>0</v>
      </c>
      <c r="D173" s="17">
        <v>0</v>
      </c>
      <c r="E173" s="17">
        <v>0</v>
      </c>
      <c r="F173" s="17">
        <v>0</v>
      </c>
      <c r="G173" s="16">
        <v>0</v>
      </c>
      <c r="H173" s="16">
        <v>0</v>
      </c>
      <c r="I173" s="118">
        <v>13000</v>
      </c>
      <c r="J173" s="118">
        <f>J174</f>
        <v>12950.77</v>
      </c>
      <c r="K173" s="16">
        <v>0</v>
      </c>
      <c r="L173" s="16">
        <v>0</v>
      </c>
      <c r="M173" s="17">
        <v>3000</v>
      </c>
      <c r="N173" s="17">
        <f>N174</f>
        <v>2750</v>
      </c>
      <c r="O173" s="17">
        <v>0</v>
      </c>
      <c r="P173" s="17">
        <v>0</v>
      </c>
      <c r="Q173" s="16">
        <v>0</v>
      </c>
      <c r="R173" s="17">
        <v>0</v>
      </c>
      <c r="S173" s="17">
        <v>0</v>
      </c>
      <c r="T173" s="16">
        <v>0</v>
      </c>
      <c r="U173" s="16">
        <v>0</v>
      </c>
      <c r="V173" s="17">
        <v>0</v>
      </c>
      <c r="W173" s="17">
        <v>0</v>
      </c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</row>
    <row r="174" spans="1:70" s="57" customFormat="1" x14ac:dyDescent="0.3">
      <c r="A174" s="112">
        <v>4241</v>
      </c>
      <c r="B174" s="135" t="s">
        <v>46</v>
      </c>
      <c r="C174" s="166">
        <v>0</v>
      </c>
      <c r="D174" s="166">
        <v>0</v>
      </c>
      <c r="E174" s="166">
        <v>0</v>
      </c>
      <c r="F174" s="166">
        <v>0</v>
      </c>
      <c r="G174" s="167">
        <v>0</v>
      </c>
      <c r="H174" s="167">
        <v>0</v>
      </c>
      <c r="I174" s="115">
        <v>13000</v>
      </c>
      <c r="J174" s="115">
        <f>J175</f>
        <v>12950.77</v>
      </c>
      <c r="K174" s="167">
        <v>0</v>
      </c>
      <c r="L174" s="167">
        <v>0</v>
      </c>
      <c r="M174" s="166">
        <v>3000</v>
      </c>
      <c r="N174" s="166">
        <f>N175</f>
        <v>2750</v>
      </c>
      <c r="O174" s="166">
        <v>0</v>
      </c>
      <c r="P174" s="166">
        <v>0</v>
      </c>
      <c r="Q174" s="167">
        <v>0</v>
      </c>
      <c r="R174" s="166">
        <v>0</v>
      </c>
      <c r="S174" s="166">
        <v>0</v>
      </c>
      <c r="T174" s="167">
        <v>0</v>
      </c>
      <c r="U174" s="167">
        <v>0</v>
      </c>
      <c r="V174" s="166">
        <v>0</v>
      </c>
      <c r="W174" s="166">
        <v>0</v>
      </c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</row>
    <row r="175" spans="1:70" s="19" customFormat="1" x14ac:dyDescent="0.3">
      <c r="A175" s="46">
        <v>42411</v>
      </c>
      <c r="B175" s="69" t="s">
        <v>46</v>
      </c>
      <c r="C175" s="48">
        <v>0</v>
      </c>
      <c r="D175" s="48">
        <v>0</v>
      </c>
      <c r="E175" s="48">
        <v>0</v>
      </c>
      <c r="F175" s="48">
        <v>0</v>
      </c>
      <c r="G175" s="50">
        <v>0</v>
      </c>
      <c r="H175" s="50">
        <v>0</v>
      </c>
      <c r="I175" s="43">
        <v>13000</v>
      </c>
      <c r="J175" s="43">
        <v>12950.77</v>
      </c>
      <c r="K175" s="50">
        <v>0</v>
      </c>
      <c r="L175" s="50">
        <v>0</v>
      </c>
      <c r="M175" s="48">
        <v>3000</v>
      </c>
      <c r="N175" s="48">
        <v>2750</v>
      </c>
      <c r="O175" s="48">
        <v>0</v>
      </c>
      <c r="P175" s="48">
        <v>0</v>
      </c>
      <c r="Q175" s="50">
        <v>0</v>
      </c>
      <c r="R175" s="48">
        <v>0</v>
      </c>
      <c r="S175" s="48">
        <v>0</v>
      </c>
      <c r="T175" s="50">
        <v>0</v>
      </c>
      <c r="U175" s="50">
        <v>0</v>
      </c>
      <c r="V175" s="48">
        <v>0</v>
      </c>
      <c r="W175" s="48">
        <v>0</v>
      </c>
    </row>
    <row r="176" spans="1:70" s="39" customFormat="1" x14ac:dyDescent="0.3">
      <c r="A176" s="33">
        <v>4242</v>
      </c>
      <c r="B176" s="67" t="s">
        <v>64</v>
      </c>
      <c r="C176" s="44">
        <v>0</v>
      </c>
      <c r="D176" s="44">
        <v>0</v>
      </c>
      <c r="E176" s="44">
        <v>0</v>
      </c>
      <c r="F176" s="44">
        <v>0</v>
      </c>
      <c r="G176" s="45">
        <v>0</v>
      </c>
      <c r="H176" s="45">
        <v>0</v>
      </c>
      <c r="I176" s="38">
        <v>0</v>
      </c>
      <c r="J176" s="38">
        <v>0</v>
      </c>
      <c r="K176" s="45">
        <v>0</v>
      </c>
      <c r="L176" s="45">
        <v>0</v>
      </c>
      <c r="M176" s="44">
        <v>0</v>
      </c>
      <c r="N176" s="44">
        <v>0</v>
      </c>
      <c r="O176" s="44">
        <v>0</v>
      </c>
      <c r="P176" s="44">
        <v>0</v>
      </c>
      <c r="Q176" s="45">
        <v>0</v>
      </c>
      <c r="R176" s="44">
        <v>0</v>
      </c>
      <c r="S176" s="44">
        <v>0</v>
      </c>
      <c r="T176" s="45">
        <v>0</v>
      </c>
      <c r="U176" s="45">
        <v>0</v>
      </c>
      <c r="V176" s="44">
        <v>0</v>
      </c>
      <c r="W176" s="44">
        <v>0</v>
      </c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</row>
    <row r="177" spans="1:70" ht="19.5" thickBot="1" x14ac:dyDescent="0.35">
      <c r="A177" s="26">
        <v>42421</v>
      </c>
      <c r="B177" s="168" t="s">
        <v>120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66">
        <v>0</v>
      </c>
      <c r="J177" s="66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</row>
    <row r="178" spans="1:70" s="20" customFormat="1" ht="19.5" thickBot="1" x14ac:dyDescent="0.35">
      <c r="A178" s="13">
        <v>426</v>
      </c>
      <c r="B178" s="136" t="s">
        <v>22</v>
      </c>
      <c r="C178" s="17">
        <v>0</v>
      </c>
      <c r="D178" s="17">
        <v>0</v>
      </c>
      <c r="E178" s="17">
        <v>0</v>
      </c>
      <c r="F178" s="17">
        <v>0</v>
      </c>
      <c r="G178" s="16">
        <v>0</v>
      </c>
      <c r="H178" s="16">
        <v>0</v>
      </c>
      <c r="I178" s="118">
        <v>0</v>
      </c>
      <c r="J178" s="118">
        <v>0</v>
      </c>
      <c r="K178" s="16">
        <v>0</v>
      </c>
      <c r="L178" s="16">
        <v>0</v>
      </c>
      <c r="M178" s="17">
        <v>0</v>
      </c>
      <c r="N178" s="17">
        <v>0</v>
      </c>
      <c r="O178" s="17">
        <v>0</v>
      </c>
      <c r="P178" s="17">
        <v>0</v>
      </c>
      <c r="Q178" s="16">
        <v>0</v>
      </c>
      <c r="R178" s="17">
        <v>0</v>
      </c>
      <c r="S178" s="17">
        <v>0</v>
      </c>
      <c r="T178" s="16">
        <v>0</v>
      </c>
      <c r="U178" s="16">
        <v>0</v>
      </c>
      <c r="V178" s="17">
        <v>0</v>
      </c>
      <c r="W178" s="17">
        <v>0</v>
      </c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</row>
    <row r="179" spans="1:70" s="39" customFormat="1" x14ac:dyDescent="0.3">
      <c r="A179" s="112">
        <v>4262</v>
      </c>
      <c r="B179" s="135" t="s">
        <v>22</v>
      </c>
      <c r="C179" s="107">
        <v>0</v>
      </c>
      <c r="D179" s="107">
        <v>0</v>
      </c>
      <c r="E179" s="107">
        <v>0</v>
      </c>
      <c r="F179" s="107">
        <v>0</v>
      </c>
      <c r="G179" s="101">
        <v>0</v>
      </c>
      <c r="H179" s="101">
        <v>0</v>
      </c>
      <c r="I179" s="115">
        <v>0</v>
      </c>
      <c r="J179" s="115">
        <v>0</v>
      </c>
      <c r="K179" s="101">
        <v>0</v>
      </c>
      <c r="L179" s="101">
        <v>0</v>
      </c>
      <c r="M179" s="107">
        <v>0</v>
      </c>
      <c r="N179" s="107">
        <v>0</v>
      </c>
      <c r="O179" s="107">
        <v>0</v>
      </c>
      <c r="P179" s="107">
        <v>0</v>
      </c>
      <c r="Q179" s="101">
        <v>0</v>
      </c>
      <c r="R179" s="107">
        <v>0</v>
      </c>
      <c r="S179" s="107">
        <v>0</v>
      </c>
      <c r="T179" s="101">
        <v>0</v>
      </c>
      <c r="U179" s="101">
        <v>0</v>
      </c>
      <c r="V179" s="107">
        <v>0</v>
      </c>
      <c r="W179" s="107">
        <v>0</v>
      </c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</row>
    <row r="180" spans="1:70" x14ac:dyDescent="0.3">
      <c r="A180" s="40">
        <v>42621</v>
      </c>
      <c r="B180" s="70" t="s">
        <v>22</v>
      </c>
      <c r="C180" s="25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43">
        <v>0</v>
      </c>
      <c r="J180" s="43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</row>
    <row r="181" spans="1:70" ht="19.5" thickBot="1" x14ac:dyDescent="0.35">
      <c r="A181" s="71"/>
      <c r="B181" s="72" t="s">
        <v>19</v>
      </c>
      <c r="C181" s="74">
        <v>627000</v>
      </c>
      <c r="D181" s="74">
        <v>627000</v>
      </c>
      <c r="E181" s="73">
        <v>403298</v>
      </c>
      <c r="F181" s="73">
        <f>F151+F7</f>
        <v>393320.57</v>
      </c>
      <c r="G181" s="75">
        <f>G7</f>
        <v>10000</v>
      </c>
      <c r="H181" s="75">
        <f>H7</f>
        <v>500</v>
      </c>
      <c r="I181" s="76">
        <v>671560</v>
      </c>
      <c r="J181" s="76">
        <f>J7+J151</f>
        <v>602520.23</v>
      </c>
      <c r="K181" s="75">
        <v>0</v>
      </c>
      <c r="L181" s="75">
        <v>0</v>
      </c>
      <c r="M181" s="73">
        <v>9324500</v>
      </c>
      <c r="N181" s="73">
        <f>N151+N7</f>
        <v>6697243.4699999997</v>
      </c>
      <c r="O181" s="73">
        <v>2629.8</v>
      </c>
      <c r="P181" s="73">
        <f>P7</f>
        <v>1866.09</v>
      </c>
      <c r="Q181" s="75">
        <v>0</v>
      </c>
      <c r="R181" s="73">
        <v>1500</v>
      </c>
      <c r="S181" s="73">
        <f>S151</f>
        <v>1500</v>
      </c>
      <c r="T181" s="75">
        <v>0</v>
      </c>
      <c r="U181" s="75">
        <v>0</v>
      </c>
      <c r="V181" s="73">
        <v>14902.2</v>
      </c>
      <c r="W181" s="150">
        <f>W7</f>
        <v>10574.539999999999</v>
      </c>
    </row>
    <row r="182" spans="1:70" s="3" customFormat="1" ht="14.25" customHeight="1" thickBot="1" x14ac:dyDescent="0.35">
      <c r="A182" s="77"/>
      <c r="B182" s="78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</row>
    <row r="183" spans="1:70" s="3" customFormat="1" ht="14.25" customHeight="1" x14ac:dyDescent="0.3">
      <c r="A183" s="182" t="s">
        <v>156</v>
      </c>
      <c r="B183" s="183"/>
      <c r="C183" s="183"/>
      <c r="D183" s="183"/>
      <c r="E183" s="183"/>
      <c r="F183" s="183"/>
      <c r="G183" s="184"/>
      <c r="H183" s="138"/>
      <c r="I183" s="191">
        <v>-64280.67</v>
      </c>
      <c r="J183" s="145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</row>
    <row r="184" spans="1:70" s="3" customFormat="1" ht="14.25" customHeight="1" x14ac:dyDescent="0.3">
      <c r="A184" s="185"/>
      <c r="B184" s="186"/>
      <c r="C184" s="186"/>
      <c r="D184" s="186"/>
      <c r="E184" s="186"/>
      <c r="F184" s="186"/>
      <c r="G184" s="187"/>
      <c r="H184" s="139"/>
      <c r="I184" s="192"/>
      <c r="J184" s="145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</row>
    <row r="185" spans="1:70" s="3" customFormat="1" ht="14.25" customHeight="1" thickBot="1" x14ac:dyDescent="0.35">
      <c r="A185" s="188"/>
      <c r="B185" s="189"/>
      <c r="C185" s="189"/>
      <c r="D185" s="189"/>
      <c r="E185" s="189"/>
      <c r="F185" s="189"/>
      <c r="G185" s="190"/>
      <c r="H185" s="140"/>
      <c r="I185" s="193"/>
      <c r="J185" s="145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</row>
    <row r="186" spans="1:70" s="3" customFormat="1" ht="14.25" customHeight="1" x14ac:dyDescent="0.3">
      <c r="A186" s="77"/>
      <c r="B186" s="7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</row>
    <row r="187" spans="1:70" s="3" customFormat="1" ht="14.25" customHeight="1" x14ac:dyDescent="0.4">
      <c r="A187" s="80"/>
      <c r="B187" s="81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</row>
    <row r="188" spans="1:70" ht="25.5" x14ac:dyDescent="0.35">
      <c r="A188" s="181" t="s">
        <v>150</v>
      </c>
      <c r="B188" s="181"/>
      <c r="E188" s="4"/>
      <c r="F188" s="4"/>
      <c r="G188" s="82"/>
      <c r="H188" s="82"/>
      <c r="I188" s="82"/>
      <c r="J188" s="82"/>
      <c r="K188" s="4"/>
      <c r="L188" s="4"/>
      <c r="M188" s="8"/>
      <c r="N188" s="8"/>
      <c r="O188" s="8"/>
      <c r="P188" s="8"/>
      <c r="Q188" s="8"/>
      <c r="R188" s="8"/>
      <c r="S188" s="8"/>
    </row>
    <row r="189" spans="1:70" ht="26.25" x14ac:dyDescent="0.4">
      <c r="A189" s="83"/>
      <c r="B189" s="84"/>
      <c r="C189" s="1" t="s">
        <v>9</v>
      </c>
      <c r="D189" s="1"/>
      <c r="E189" s="4"/>
      <c r="F189" s="4"/>
      <c r="G189" s="4"/>
      <c r="H189" s="4"/>
      <c r="I189" s="4"/>
      <c r="J189" s="4"/>
      <c r="K189" s="4"/>
      <c r="L189" s="4"/>
      <c r="M189" s="8"/>
      <c r="N189" s="8"/>
      <c r="O189" s="8"/>
      <c r="P189" s="8"/>
      <c r="Q189" s="8"/>
      <c r="R189" s="8"/>
      <c r="S189" s="8"/>
      <c r="T189" s="85"/>
      <c r="U189" s="85"/>
      <c r="V189" s="85"/>
      <c r="W189" s="85"/>
    </row>
    <row r="190" spans="1:70" ht="25.5" x14ac:dyDescent="0.35">
      <c r="A190" s="181" t="s">
        <v>148</v>
      </c>
      <c r="B190" s="181"/>
      <c r="E190" s="4"/>
      <c r="F190" s="4"/>
      <c r="G190" s="4"/>
      <c r="H190" s="4"/>
      <c r="I190" s="4"/>
      <c r="J190" s="4"/>
      <c r="K190" s="4"/>
      <c r="L190" s="4"/>
      <c r="M190" s="8"/>
      <c r="N190" s="8"/>
      <c r="O190" s="8"/>
      <c r="P190" s="8"/>
      <c r="Q190" s="8"/>
      <c r="R190" s="8"/>
      <c r="S190" s="8"/>
      <c r="T190" s="85"/>
      <c r="U190" s="85"/>
      <c r="V190" s="85"/>
      <c r="W190" s="85"/>
    </row>
    <row r="191" spans="1:70" ht="25.5" customHeight="1" x14ac:dyDescent="0.3">
      <c r="A191" s="180" t="s">
        <v>149</v>
      </c>
      <c r="B191" s="180"/>
      <c r="E191" s="4"/>
      <c r="F191" s="4"/>
      <c r="G191" s="179"/>
      <c r="H191" s="179"/>
      <c r="I191" s="179"/>
      <c r="J191" s="137"/>
      <c r="K191" s="4"/>
      <c r="L191" s="4"/>
    </row>
    <row r="192" spans="1:70" ht="25.5" customHeight="1" x14ac:dyDescent="0.3">
      <c r="A192" s="180"/>
      <c r="B192" s="180"/>
      <c r="E192" s="4"/>
      <c r="F192" s="4"/>
      <c r="G192" s="4"/>
      <c r="H192" s="4"/>
      <c r="I192" s="4"/>
      <c r="J192" s="4"/>
      <c r="K192" s="4"/>
      <c r="L192" s="4"/>
    </row>
    <row r="193" spans="1:19" ht="26.25" x14ac:dyDescent="0.4">
      <c r="A193" s="83"/>
      <c r="B193" s="84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4"/>
      <c r="N193" s="4"/>
      <c r="O193" s="4"/>
      <c r="P193" s="4"/>
      <c r="Q193" s="4"/>
      <c r="R193" s="4"/>
      <c r="S193" s="4"/>
    </row>
    <row r="194" spans="1:19" ht="26.25" x14ac:dyDescent="0.4">
      <c r="A194" s="87"/>
      <c r="B194" s="88"/>
      <c r="E194" s="169"/>
      <c r="F194" s="169"/>
      <c r="G194" s="4"/>
      <c r="H194" s="4"/>
      <c r="I194" s="4"/>
      <c r="J194" s="4"/>
      <c r="K194" s="4"/>
      <c r="L194" s="4"/>
    </row>
    <row r="195" spans="1:19" x14ac:dyDescent="0.3">
      <c r="E195" s="4"/>
      <c r="F195" s="4"/>
      <c r="G195" s="4"/>
      <c r="H195" s="4"/>
      <c r="I195" s="4"/>
      <c r="J195" s="4"/>
      <c r="K195" s="4"/>
      <c r="L195" s="4"/>
    </row>
  </sheetData>
  <mergeCells count="7">
    <mergeCell ref="A1:W3"/>
    <mergeCell ref="G191:I191"/>
    <mergeCell ref="A191:B192"/>
    <mergeCell ref="A190:B190"/>
    <mergeCell ref="A188:B188"/>
    <mergeCell ref="A183:G185"/>
    <mergeCell ref="I183:I185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Izvršenje proračuna za 2021.</vt:lpstr>
    </vt:vector>
  </TitlesOfParts>
  <Company>noname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Racunovodstvo</cp:lastModifiedBy>
  <cp:lastPrinted>2022-01-18T10:29:30Z</cp:lastPrinted>
  <dcterms:created xsi:type="dcterms:W3CDTF">2007-11-26T13:30:35Z</dcterms:created>
  <dcterms:modified xsi:type="dcterms:W3CDTF">2022-01-18T10:29:32Z</dcterms:modified>
</cp:coreProperties>
</file>