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6880" windowHeight="15240" activeTab="1"/>
  </bookViews>
  <sheets>
    <sheet name="PRIHODI" sheetId="2" r:id="rId1"/>
    <sheet name="RASHODI" sheetId="1" r:id="rId2"/>
  </sheets>
  <calcPr calcId="125725"/>
</workbook>
</file>

<file path=xl/calcChain.xml><?xml version="1.0" encoding="utf-8"?>
<calcChain xmlns="http://schemas.openxmlformats.org/spreadsheetml/2006/main">
  <c r="P5" i="2"/>
  <c r="P4" s="1"/>
  <c r="P4" i="1" l="1"/>
  <c r="P5"/>
  <c r="P24"/>
  <c r="P25"/>
  <c r="P100"/>
  <c r="P6"/>
  <c r="P7"/>
  <c r="P8"/>
  <c r="T4" l="1"/>
  <c r="T5"/>
  <c r="T24"/>
  <c r="T25"/>
  <c r="T26"/>
  <c r="T4" i="2"/>
  <c r="T5"/>
  <c r="T108" i="1"/>
  <c r="T109"/>
  <c r="T100" l="1"/>
  <c r="T7"/>
  <c r="T8"/>
  <c r="T6" s="1"/>
  <c r="V100" l="1"/>
  <c r="V6"/>
  <c r="V5" s="1"/>
  <c r="V4" s="1"/>
  <c r="V7"/>
  <c r="V8"/>
  <c r="V4" i="2"/>
  <c r="V5"/>
  <c r="J4"/>
  <c r="J5"/>
  <c r="AC5"/>
  <c r="AC4"/>
  <c r="AA5"/>
  <c r="AA4"/>
  <c r="Z22"/>
  <c r="AB22" s="1"/>
  <c r="AD22" s="1"/>
  <c r="Z19"/>
  <c r="AB19" s="1"/>
  <c r="AD19" s="1"/>
  <c r="Z18"/>
  <c r="AB18" s="1"/>
  <c r="AD18" s="1"/>
  <c r="Z14"/>
  <c r="AB14" s="1"/>
  <c r="AD14" s="1"/>
  <c r="Z13"/>
  <c r="AB13" s="1"/>
  <c r="AD13" s="1"/>
  <c r="Z12"/>
  <c r="AB12" s="1"/>
  <c r="AD12" s="1"/>
  <c r="Z11"/>
  <c r="AB11" s="1"/>
  <c r="AD11" s="1"/>
  <c r="Z9"/>
  <c r="AB9" s="1"/>
  <c r="AD9" s="1"/>
  <c r="Z7"/>
  <c r="AB7" s="1"/>
  <c r="AD7" s="1"/>
  <c r="Z6"/>
  <c r="Y5"/>
  <c r="Y4"/>
  <c r="R22"/>
  <c r="R19"/>
  <c r="R18"/>
  <c r="R14"/>
  <c r="R13"/>
  <c r="R12"/>
  <c r="R11"/>
  <c r="R9"/>
  <c r="R7"/>
  <c r="R6"/>
  <c r="R5" s="1"/>
  <c r="R4" s="1"/>
  <c r="Q5"/>
  <c r="Q4"/>
  <c r="N18"/>
  <c r="N14"/>
  <c r="N13"/>
  <c r="M5"/>
  <c r="M4"/>
  <c r="L22"/>
  <c r="N22" s="1"/>
  <c r="L19"/>
  <c r="N19" s="1"/>
  <c r="L18"/>
  <c r="L14"/>
  <c r="L13"/>
  <c r="L12"/>
  <c r="N12" s="1"/>
  <c r="L11"/>
  <c r="N11" s="1"/>
  <c r="N9"/>
  <c r="L7"/>
  <c r="N7" s="1"/>
  <c r="K5"/>
  <c r="K4"/>
  <c r="H22"/>
  <c r="H19"/>
  <c r="H18"/>
  <c r="H14"/>
  <c r="H13"/>
  <c r="H12"/>
  <c r="H11"/>
  <c r="H9"/>
  <c r="H7"/>
  <c r="H6"/>
  <c r="H5" s="1"/>
  <c r="H4" s="1"/>
  <c r="G5"/>
  <c r="G4"/>
  <c r="Z5" l="1"/>
  <c r="Z4" s="1"/>
  <c r="AB6"/>
  <c r="N6"/>
  <c r="N5"/>
  <c r="N4" s="1"/>
  <c r="AF26" i="1"/>
  <c r="AB5" i="2" l="1"/>
  <c r="AB4" s="1"/>
  <c r="AD6"/>
  <c r="AD5" s="1"/>
  <c r="AD4" s="1"/>
</calcChain>
</file>

<file path=xl/sharedStrings.xml><?xml version="1.0" encoding="utf-8"?>
<sst xmlns="http://schemas.openxmlformats.org/spreadsheetml/2006/main" count="423" uniqueCount="298">
  <si>
    <t>04 UPRAVNI ODJEL DRUŠTVENIH DJELATNOSTI</t>
  </si>
  <si>
    <t>0431 OSNOVNO ŠKOLSTVO</t>
  </si>
  <si>
    <t>PLAN RAZVOJNIH PROGRAMA</t>
  </si>
  <si>
    <t>3100:  KAPITALNO ULAGANJE U OSNOVNO ŠKOLSTVO</t>
  </si>
  <si>
    <t>KAPITALNA ULAGANJA</t>
  </si>
  <si>
    <t xml:space="preserve"> </t>
  </si>
  <si>
    <t>42211</t>
  </si>
  <si>
    <t xml:space="preserve">RAČUNALA I RAČUNALNA OPREMA </t>
  </si>
  <si>
    <t>0431</t>
  </si>
  <si>
    <t>42212</t>
  </si>
  <si>
    <t xml:space="preserve">UREDSKI NAMJEŠTAJ </t>
  </si>
  <si>
    <t>42219</t>
  </si>
  <si>
    <t xml:space="preserve">OSTALA UREDSKA OPREMA </t>
  </si>
  <si>
    <t>42221</t>
  </si>
  <si>
    <t xml:space="preserve">RADIO I TV PRIJEMNICI </t>
  </si>
  <si>
    <t>42222</t>
  </si>
  <si>
    <t xml:space="preserve">TELEFONI I OSTALI KOMUNIKACIJSKI UREĐAJI </t>
  </si>
  <si>
    <t>42229</t>
  </si>
  <si>
    <t xml:space="preserve">OSTALA KOMUNIKACIJSKA OPREMA </t>
  </si>
  <si>
    <t>42231</t>
  </si>
  <si>
    <t xml:space="preserve">OPREMA ZA GRIJANJE, VENTILACIJU I HLAĐENJE </t>
  </si>
  <si>
    <t>42232</t>
  </si>
  <si>
    <t xml:space="preserve">OPREMA ZA ODRŽAVANJE PROSTORIJA </t>
  </si>
  <si>
    <t>42239</t>
  </si>
  <si>
    <t xml:space="preserve">OSTALA OPREMA ZA ODRŽAVANJE I ZAŠTITU </t>
  </si>
  <si>
    <t>42262</t>
  </si>
  <si>
    <t xml:space="preserve">GLAZBENI INSTRUMENTI I OPREMA </t>
  </si>
  <si>
    <t>42411</t>
  </si>
  <si>
    <t xml:space="preserve">KNJIGE </t>
  </si>
  <si>
    <t>TEKUĆI PROGRAMI</t>
  </si>
  <si>
    <t>6000:  REDOVNI PROGRAM OSNOVNOG OBRAZOVANJA</t>
  </si>
  <si>
    <t>OPĆI POSLOVI USTANOVA OSNOVNOG ŠKOLSTVA</t>
  </si>
  <si>
    <t xml:space="preserve">467 </t>
  </si>
  <si>
    <t>32111</t>
  </si>
  <si>
    <t>DNEVNICE ZA SLUŽBENI PUT U ZEMLJI -Dnevnice za službeni put u zemlji</t>
  </si>
  <si>
    <t xml:space="preserve">468 </t>
  </si>
  <si>
    <t>32112</t>
  </si>
  <si>
    <t>DNEVNICE ZA SLUŽBENI PUT U INOZEMSTVU -Dnevnice za službeni put u inozemstvu</t>
  </si>
  <si>
    <t xml:space="preserve">469 </t>
  </si>
  <si>
    <t>32113</t>
  </si>
  <si>
    <t>NAKNADE ZA SMJEŠTAJ NA SLUŽBENOM PUTU U ZEMLJI -Naknade za smještaj na službenom putu u zemlji</t>
  </si>
  <si>
    <t>32114</t>
  </si>
  <si>
    <t xml:space="preserve">NAKNADE ZA SMJEŠTAJ NA SLUŽBENOM PUTU U INOZEMSTVU </t>
  </si>
  <si>
    <t xml:space="preserve">470 </t>
  </si>
  <si>
    <t>32115</t>
  </si>
  <si>
    <t>NAKNADE ZA PRIJEVOZ NA SLUŽBENOM PUTU U ZEMLJI -Naknade za prijevoz na službenom putu u zemlji</t>
  </si>
  <si>
    <t xml:space="preserve">41285 </t>
  </si>
  <si>
    <t>32116</t>
  </si>
  <si>
    <t>NAKNADE ZA PRIJEVOZ NA SLUŽBENOM PUTU U INOZEMSTVU -Naknade za prijevoz na službenom putu u inozemstvu</t>
  </si>
  <si>
    <t>32121</t>
  </si>
  <si>
    <t xml:space="preserve">NAKNADE ZA PRIJEVOZ NA POSAO I S POSLA </t>
  </si>
  <si>
    <t xml:space="preserve">472 </t>
  </si>
  <si>
    <t>32131</t>
  </si>
  <si>
    <t>SEMINARI, SAVJETOVANJA I SIMPOZIJI -Seminari, savjetovanja i simpoziji</t>
  </si>
  <si>
    <t xml:space="preserve">474 </t>
  </si>
  <si>
    <t>32141</t>
  </si>
  <si>
    <t>NAKNADA ZA KORIŠTENJE PRIVATNOG AUTOMOBILA U SLUŽBENE SVRHE -Naknada za korištenje privatnog automobila u služb ene svrhe</t>
  </si>
  <si>
    <t xml:space="preserve">476 </t>
  </si>
  <si>
    <t>32211</t>
  </si>
  <si>
    <t>UREDSKI MATERIJAL -Uredski materijal</t>
  </si>
  <si>
    <t xml:space="preserve">477 </t>
  </si>
  <si>
    <t>32212</t>
  </si>
  <si>
    <t>LITERATURA (PUBLIKACIJE, ČASOPISI, GLASILA, KNJIGE I OSTALO) -Literatura (publikacije, časopisi, glasila, knjige i ostalo)</t>
  </si>
  <si>
    <t xml:space="preserve">478 </t>
  </si>
  <si>
    <t>32214</t>
  </si>
  <si>
    <t>MATERIJAL I SREDSTVA ZA ČIŠĆENJE I ODRŽAVANJE -Materijal i sredstva za čišćenje i održavanje</t>
  </si>
  <si>
    <t xml:space="preserve">479 </t>
  </si>
  <si>
    <t>32216</t>
  </si>
  <si>
    <t>MATERIJAL ZA HIGIJENSKE POTREBE I NJEGU -Materijal za higijenske potrebe i njegu</t>
  </si>
  <si>
    <t xml:space="preserve">480 </t>
  </si>
  <si>
    <t>32219</t>
  </si>
  <si>
    <t>OSTALI MATERIJAL ZA POTREBE REDOVNOG POSLOVANJA -Ostali materijal za potrebe redovnog poslovanja</t>
  </si>
  <si>
    <t xml:space="preserve">485 </t>
  </si>
  <si>
    <t>32231</t>
  </si>
  <si>
    <t>ELEKTRIČNA ENERGIJA -Električna energija</t>
  </si>
  <si>
    <t xml:space="preserve">486 </t>
  </si>
  <si>
    <t>32233</t>
  </si>
  <si>
    <t>PLIN -Plin</t>
  </si>
  <si>
    <t xml:space="preserve">487 </t>
  </si>
  <si>
    <t>32234</t>
  </si>
  <si>
    <t>MOTORNI BENZIN I DIZEL GORIVO -Motorni benzin i dizel gorivo</t>
  </si>
  <si>
    <t xml:space="preserve">4871 </t>
  </si>
  <si>
    <t>32239</t>
  </si>
  <si>
    <t>OSTALI MATERIJALI ZA PROIZVODNJU ENERGIJE (UGLJEN, DRVA, TEŠKO ULJE) -Ostali materijali za proizvodnju energije (ugljen, drva, teško ulje)</t>
  </si>
  <si>
    <t xml:space="preserve">488 </t>
  </si>
  <si>
    <t>32251</t>
  </si>
  <si>
    <t>SITNI INVENTAR -Sitni inventar</t>
  </si>
  <si>
    <t xml:space="preserve">489 </t>
  </si>
  <si>
    <t>32271</t>
  </si>
  <si>
    <t>SLUŽBENA, RADNA I ZAŠTITNA ODJEĆA I OBUĆA -Službena, radna i zaštitna odjeća i obuća</t>
  </si>
  <si>
    <t xml:space="preserve">490 </t>
  </si>
  <si>
    <t>32311</t>
  </si>
  <si>
    <t>USLUGE TELEFONA, TELEFAKSA -Usluge telefona, telefaksa</t>
  </si>
  <si>
    <t xml:space="preserve">492 </t>
  </si>
  <si>
    <t>32313</t>
  </si>
  <si>
    <t>POŠTARINA (PISMA, TISKANICE I SL.) -Poštarina (pisma, tiskanice i sl.)</t>
  </si>
  <si>
    <t>32314</t>
  </si>
  <si>
    <t xml:space="preserve">RENT-A-CAR I TAXI PRIJEVOZ </t>
  </si>
  <si>
    <t xml:space="preserve">493 </t>
  </si>
  <si>
    <t>32319</t>
  </si>
  <si>
    <t>OSTALE USLUGE ZA KOMUNIKACIJU I PRIJEVOZ -Ostale usluge za komunikaciju i prijevoz</t>
  </si>
  <si>
    <t xml:space="preserve">495 </t>
  </si>
  <si>
    <t>32332</t>
  </si>
  <si>
    <t>TISAK -Tisak</t>
  </si>
  <si>
    <t xml:space="preserve">41286 </t>
  </si>
  <si>
    <t>32339</t>
  </si>
  <si>
    <t>OSTALE USLUGE PROMIDŽBE I INFORMIRANJA -Ostale usluge promidžbe i informiranja</t>
  </si>
  <si>
    <t xml:space="preserve">497 </t>
  </si>
  <si>
    <t>32341</t>
  </si>
  <si>
    <t>OPSKRBA VODOM -Opskrba vodom</t>
  </si>
  <si>
    <t xml:space="preserve">498 </t>
  </si>
  <si>
    <t>32342</t>
  </si>
  <si>
    <t>IZNOŠENJE I ODVOZ SMEĆA -Iznošenje i odvoz smeća</t>
  </si>
  <si>
    <t xml:space="preserve">499 </t>
  </si>
  <si>
    <t>32343</t>
  </si>
  <si>
    <t>DERATIZACIJA I DEZINSEKCIJA -Deratizacija i dezinsekcija</t>
  </si>
  <si>
    <t xml:space="preserve">4100 </t>
  </si>
  <si>
    <t>32344</t>
  </si>
  <si>
    <t>DIMNJAČARSKE I EKOLOŠKE USLUGE -Dimnjačarske i ekološke usluge</t>
  </si>
  <si>
    <t xml:space="preserve">4101 </t>
  </si>
  <si>
    <t>32349</t>
  </si>
  <si>
    <t>OSTALE KOMUNALNE USLUGE -Ostale komunalne usluge</t>
  </si>
  <si>
    <t>32352</t>
  </si>
  <si>
    <t xml:space="preserve">ZAKUPNINE I NAJAMNINE ZA GRAĐEVINSKE OBJEKTE </t>
  </si>
  <si>
    <t xml:space="preserve">4103 </t>
  </si>
  <si>
    <t>32353</t>
  </si>
  <si>
    <t>ZAKUPNINE I NAJAMNINE ZA OPREMU -Zakupnine i najamnine za opremu</t>
  </si>
  <si>
    <t xml:space="preserve">41031 </t>
  </si>
  <si>
    <t>32355</t>
  </si>
  <si>
    <t>ZAKUPNINE I NAJAMNINE ZA PRIJEVOZNA SREDSTVA -Zakupnine i najamnine za prijevozna sredstava</t>
  </si>
  <si>
    <t xml:space="preserve">41032 </t>
  </si>
  <si>
    <t>32359</t>
  </si>
  <si>
    <t>OSTALE  ZAKUPNINE I NAJAMNINE -Ostale zakupnine i najamnine</t>
  </si>
  <si>
    <t xml:space="preserve">4104 </t>
  </si>
  <si>
    <t>32361</t>
  </si>
  <si>
    <t>OBVEZNI I PREVENTIVNI ZDRAVSTVENI PREGLEDI ZAPOSLENIKA -Obvezni i preventivni zdravstveni pregledi zaposle nika</t>
  </si>
  <si>
    <t xml:space="preserve">41051 </t>
  </si>
  <si>
    <t>32371</t>
  </si>
  <si>
    <t>AUTORSKI HONORARI -Autorski honorari</t>
  </si>
  <si>
    <t xml:space="preserve">4106 </t>
  </si>
  <si>
    <t>32372</t>
  </si>
  <si>
    <t>UGOVORI O DJELU -Ugovori o djelu</t>
  </si>
  <si>
    <t xml:space="preserve">4108 </t>
  </si>
  <si>
    <t>32379</t>
  </si>
  <si>
    <t>OSTALE INTELEKTUALNE USLUGE -Ostale intelektualne usluge</t>
  </si>
  <si>
    <t xml:space="preserve">41291 </t>
  </si>
  <si>
    <t>32381</t>
  </si>
  <si>
    <t>USLUGE AŽURIRANJA RAČUNALNIH BAZA -Usluge ažuriranja računalnih baza</t>
  </si>
  <si>
    <t xml:space="preserve">4111 </t>
  </si>
  <si>
    <t>32389</t>
  </si>
  <si>
    <t>OSTALE RAČUNALNE USLUGE -Ostale računalne usluge</t>
  </si>
  <si>
    <t xml:space="preserve">4112 </t>
  </si>
  <si>
    <t>32391</t>
  </si>
  <si>
    <t>GRAFIČKE I TISKARSKE USLUGE, USLUGE KOPIRANJA I UVEZIVANJA I SLIČNO -Grafičke i tiskarske usluge, usluge kopiranja i uv ezivanja i slično</t>
  </si>
  <si>
    <t xml:space="preserve">4113 </t>
  </si>
  <si>
    <t>32392</t>
  </si>
  <si>
    <t>FILM I IZRADA FOTOGRAFIJA -Film i izrada fotografija</t>
  </si>
  <si>
    <t xml:space="preserve">41293 </t>
  </si>
  <si>
    <t>32394</t>
  </si>
  <si>
    <t>USLUGE PRI REGISTRACIJI PRIJEVOZNIH SREDSTAVA -Usluge pri registraciji prijevoznih sredstava</t>
  </si>
  <si>
    <t xml:space="preserve">4115 </t>
  </si>
  <si>
    <t>32395</t>
  </si>
  <si>
    <t>USLUGE ČIŠĆENJA, PRANJA I SLIČNO -Usluge čišćenja, pranja i slično</t>
  </si>
  <si>
    <t xml:space="preserve">4117 </t>
  </si>
  <si>
    <t>32399</t>
  </si>
  <si>
    <t>OSTALE NESPOMENUTE USLUGE -Ostale nespomenute usluge</t>
  </si>
  <si>
    <t xml:space="preserve">4118 </t>
  </si>
  <si>
    <t>32411</t>
  </si>
  <si>
    <t>NAKNADE TROŠKOVA SLUŽBENOG PUTA -Naknade troškova službenog puta</t>
  </si>
  <si>
    <t xml:space="preserve">41181 </t>
  </si>
  <si>
    <t>32412</t>
  </si>
  <si>
    <t>NAKNADE OSTALIH TROŠKOVA -Naknade ostalih troškova</t>
  </si>
  <si>
    <t xml:space="preserve">41295 </t>
  </si>
  <si>
    <t>32921</t>
  </si>
  <si>
    <t>PREMIJE OSIGURANJA PRIJEVOZNIH SREDSTAVA -Premije osiguranja prijevoznih sredstava</t>
  </si>
  <si>
    <t xml:space="preserve">4119 </t>
  </si>
  <si>
    <t>32922</t>
  </si>
  <si>
    <t>PREMIJE OSIGURANJA OSTALE IMOVINE -Premije osiguranja ostale imovine</t>
  </si>
  <si>
    <t xml:space="preserve">4121 </t>
  </si>
  <si>
    <t>32931</t>
  </si>
  <si>
    <t>REPREZENTACIJA -Reprezentacija</t>
  </si>
  <si>
    <t xml:space="preserve">4122 </t>
  </si>
  <si>
    <t>32941</t>
  </si>
  <si>
    <t>TUZEMNE ČLANARINE -Tuzemne članarine</t>
  </si>
  <si>
    <t xml:space="preserve">4123 </t>
  </si>
  <si>
    <t>32953</t>
  </si>
  <si>
    <t>JAVNOBILJEŽNIČKE PRISTOJBE -Javnobilježničke pristojbe</t>
  </si>
  <si>
    <t>32955</t>
  </si>
  <si>
    <t xml:space="preserve">NOVČANA NAKNADA POSLODAVCA ZBOG NEZAPOŠLJAVANJA OSOBA S INVALIDITETOM </t>
  </si>
  <si>
    <t xml:space="preserve">4124 </t>
  </si>
  <si>
    <t>32991</t>
  </si>
  <si>
    <t>RASHODI PROTOKOLA (VIJENCI, CVIJEĆE, SVIJEĆE I SLIČNO) -Rashodi protokola (vijenci, cvijeće, svijeće i sli čno)</t>
  </si>
  <si>
    <t xml:space="preserve">4125 </t>
  </si>
  <si>
    <t>32999</t>
  </si>
  <si>
    <t>OSTALI NESPOMENUTI RASHODI POSLOVANJA -Ostali nespomenuti rashodi poslovanja</t>
  </si>
  <si>
    <t xml:space="preserve">4126 </t>
  </si>
  <si>
    <t>34311</t>
  </si>
  <si>
    <t>USLUGE BANAKA -Usluge banaka</t>
  </si>
  <si>
    <t xml:space="preserve">41283 </t>
  </si>
  <si>
    <t>OSTALE ZATEZNE KAMATE -Ostale zatezne kamate</t>
  </si>
  <si>
    <t>TEKUĆE I INVESTICIJSKO ODRŽAVANJE</t>
  </si>
  <si>
    <t xml:space="preserve">4130 </t>
  </si>
  <si>
    <t>32241</t>
  </si>
  <si>
    <t>MATERIJAL I DIJELOVI ZA TEKUĆE I INVESTICIJSKO ODRŽAVANJE GRAĐEVINSKIH OBJEKATA -Materijal i dijelovi za tekuće i investicijsko odr žavanje građevinskih objekata</t>
  </si>
  <si>
    <t xml:space="preserve">4133 </t>
  </si>
  <si>
    <t>32244</t>
  </si>
  <si>
    <t>OSTALI MATERIJAL I DIJELOVI ZA TEKUĆE I INVESTICIJSKO ODRŽAVANJE -Ostali materijal i dijelovi za tekuće i investicij sko održavanje</t>
  </si>
  <si>
    <t xml:space="preserve">4134 </t>
  </si>
  <si>
    <t>32321</t>
  </si>
  <si>
    <t>USLUGE TEKUĆEG I INVESTICIJSKOG ODRŽAVANJA GRAĐEVINSKIH OBJEKATA -Usluge tekućeg i investicijskog održavanja građevi nskih objekata</t>
  </si>
  <si>
    <t xml:space="preserve">4135 </t>
  </si>
  <si>
    <t>32322</t>
  </si>
  <si>
    <t>USLUGE TEKUĆEG I INVESTICIJSKOG ODRŽAVANJA POSTROJENJA I OPREME -Usluge tekućeg i investicijskog održavanja postroj enja i opreme</t>
  </si>
  <si>
    <t xml:space="preserve">4136 </t>
  </si>
  <si>
    <t>32323</t>
  </si>
  <si>
    <t>USLUGE TEKUĆEG I INVESTICIJSKOG ODRŽAVANJA PRIJEVOZNIH SREDSTAVA -Usluge tekućeg i investicijskog održavanja prijevo znih sredstava</t>
  </si>
  <si>
    <t xml:space="preserve">4137 </t>
  </si>
  <si>
    <t>32329</t>
  </si>
  <si>
    <t>OSTALE USLUGE TEKUĆEG I INVESTICIJSKOG ODRŽAVANJA -Ostale usluge tekućeg i investicijskog održavanja</t>
  </si>
  <si>
    <t>0432 DODATNI PROGRAMI U OSNOVNOM I SREDNJEM ŠKOLSTVU</t>
  </si>
  <si>
    <t>161372110210008</t>
  </si>
  <si>
    <t>POZICIJA</t>
  </si>
  <si>
    <t>KONTO</t>
  </si>
  <si>
    <t>NAZIV KONTA-NAZIV POZICIJE</t>
  </si>
  <si>
    <t>GRAD</t>
  </si>
  <si>
    <t xml:space="preserve">OPĆI PRIHODI I PRIMICI
</t>
  </si>
  <si>
    <t>ŽUPANIJSKI PRORAČUN</t>
  </si>
  <si>
    <t xml:space="preserve">OSTALI OPĆINSKI PRORAČUN
</t>
  </si>
  <si>
    <t>DRŽAVNI PRORAČUN</t>
  </si>
  <si>
    <t xml:space="preserve">VLASTTI PRIHODI
</t>
  </si>
  <si>
    <t xml:space="preserve">Prihodi za posebne namjene
</t>
  </si>
  <si>
    <t xml:space="preserve">Pomoći
</t>
  </si>
  <si>
    <t xml:space="preserve">Donacije
</t>
  </si>
  <si>
    <t xml:space="preserve">Prihodi od nefinancijske imovine i nadoknade šteta s osnova osiguranja
</t>
  </si>
  <si>
    <t xml:space="preserve">Namjenski primici od zaduživanja
</t>
  </si>
  <si>
    <t>Fond za energetsku obnovu, agencije i drugi izvanproračunski korisnici</t>
  </si>
  <si>
    <t>EU</t>
  </si>
  <si>
    <t>UPISUJU PRORAČUNSKI KORISNICI</t>
  </si>
  <si>
    <t>(npr. KOMUNALNA NAKNADA)</t>
  </si>
  <si>
    <t>(npr. inozemnih vlada, međunarodnih organizacija, drugih proračuna i od ostalih subjekata unutar općeg proračuna.)</t>
  </si>
  <si>
    <t>(npr. prihodi koji se ostvaruju od fizičkih osoba, neprofitnih organizacija, trgovačkih društava i od ostalih subjekata izvan općeg proračuna.)</t>
  </si>
  <si>
    <t>(npr. uključuju se prihodi koji se ostvaruju prodajom ili zamjenom nefinancijske imovine i od naknade štete s osnove osiguranja.)</t>
  </si>
  <si>
    <t>(npr.  primici od financijske imovine i zaduživanja, čija je namjena utvrđena posebnim ugovorima i/ili propisima.)</t>
  </si>
  <si>
    <t>63414</t>
  </si>
  <si>
    <t xml:space="preserve">TEKUĆE POMOĆI OD HZMO-A, HZZ-A I HZZO-A </t>
  </si>
  <si>
    <t>161372000000000</t>
  </si>
  <si>
    <t>63612</t>
  </si>
  <si>
    <t xml:space="preserve">TEKUĆE POMOĆI IZ DRŽAVNOG PRORAČUNA PRORAČUNSKIM KORISNICIMA PRORAČUNA JLP(R)S </t>
  </si>
  <si>
    <t>63613</t>
  </si>
  <si>
    <t xml:space="preserve">TEKUĆE POMOĆI PRORAČUNSKIM KORISNICIMA IZ PRORAČUNA JLP(R)S KOJI IM NIJE NADLEŽAN </t>
  </si>
  <si>
    <t>64132</t>
  </si>
  <si>
    <t xml:space="preserve">KAMATE NA DEPOZITE PO VIĐENJU </t>
  </si>
  <si>
    <t>65264</t>
  </si>
  <si>
    <t xml:space="preserve">SUFINANCIRANJE CIJENE USLUGE, PARTICIPACIJE I SLIČNO </t>
  </si>
  <si>
    <t>66151</t>
  </si>
  <si>
    <t xml:space="preserve">PRIHODI OD PRUŽENIH USLUGA </t>
  </si>
  <si>
    <t>PRIHODI IZ NADLEŽNOG PRORAČUNA ZA FINANCIRANJE RASHODA POSLOVANJA</t>
  </si>
  <si>
    <t>MANJAK PRIHODA OD NEFINACIJSKE IMOVINE</t>
  </si>
  <si>
    <t>ELEKRTONSKI MEDIJI - Elekronski mediji</t>
  </si>
  <si>
    <t>USLUGE ČUVANJA IMOVINE I OSOBA - Usluge čuvanja imovine i osoba</t>
  </si>
  <si>
    <t xml:space="preserve"> DODATNI PROGRAMI U OSNOVNOM I SREDNJEM ŠKOLSTVU: MEĐUNARODNO NATJECANJE</t>
  </si>
  <si>
    <t>PROMIDŽBENI MATERIJALI - Promidžbeni materijali</t>
  </si>
  <si>
    <t>AUTO GUME - Auto gume</t>
  </si>
  <si>
    <t xml:space="preserve">PREMIJE OSIGURANJA ZAPOSLENIH - Premije osiguranja zaposlenih </t>
  </si>
  <si>
    <t>SUDSKE PRISTOJBE - Sudske pristojbe</t>
  </si>
  <si>
    <t>OSTALE PRISTOJBE I NAKNADE - Ostale pristojbe i naknade</t>
  </si>
  <si>
    <t>USLUGE PLATNOG PROMETA - Usluge platnog prometa</t>
  </si>
  <si>
    <t>NEGATIVNE TEČAJNE RAZLIKE - Negativne tečajne razlike</t>
  </si>
  <si>
    <t>TEKUĆE DONACIJE OD OSTALIH SUBJEKATA IZVAN OPĆEG PRORAČUNA</t>
  </si>
  <si>
    <t>TEKUĆE DONACIJE OD TRGOVAČKIH DRUŠTAVA</t>
  </si>
  <si>
    <t>OSTALI PRIHODI</t>
  </si>
  <si>
    <t>PRIHODI OD POZITIVNIH TEČAJNIH RAZLIKA</t>
  </si>
  <si>
    <t>PRIHODI IZ NADLEŽNOG PRORAČUNA ZA FINANCIRANJE RASHODA ZA NABAVU NEFINANCIJSKE IMOVINE</t>
  </si>
  <si>
    <t>NAKNADA OSTALIH TROŠKOVA - Naknada ostalih troškova</t>
  </si>
  <si>
    <t>PLAĆE ZA REDOVAN RAD - Plaće za redovan rad</t>
  </si>
  <si>
    <t>OPREMA</t>
  </si>
  <si>
    <t xml:space="preserve">TEKUĆE POMOĆI OD IZVANPRORAČUNSKIH KORISNIKA TEMELJEM PRIJENOSA EU SREDSTAVA </t>
  </si>
  <si>
    <t>REDOVNI PROGRAM OSNOVNOG OBRAZOVANJA</t>
  </si>
  <si>
    <t>Plaće za zaposlene</t>
  </si>
  <si>
    <t>Ostali rashodi za zaposlene</t>
  </si>
  <si>
    <t>Doprinosi na plaće</t>
  </si>
  <si>
    <t>Elektronski mediji</t>
  </si>
  <si>
    <t>Usluge odvjetnika i pravnog savjetnika</t>
  </si>
  <si>
    <t>Usluge agencija, servisa</t>
  </si>
  <si>
    <t>TEČAJEVI I STRUČNI ISPITI-Tečajevi i stručni ispiti</t>
  </si>
  <si>
    <t>UREĐENJE PROSTORA-Uređenje prostora</t>
  </si>
  <si>
    <t>STROJEVI</t>
  </si>
  <si>
    <t>OSTALA NEMATERIJALNA IMOVINA</t>
  </si>
  <si>
    <t>OSTALA UMJETNIČKA DJELA</t>
  </si>
  <si>
    <t>OSTALE NAKNADE IZ PRORAČUNA U NARAVNI-Ostali naknade iz proračuna u naravi</t>
  </si>
  <si>
    <t>MATERIJAL I DIJELOVI ZA TEKUĆE I INVESTICIJSKO ODRŽAVANJE GRAĐEVINSKIH OBJEKATA -Materijal i dijelovi za tekuće i investicijsko odr žavanje postrojenja i opreme</t>
  </si>
  <si>
    <t>PRIHODI OD PRODAJE POSTROJENJA I OPREME</t>
  </si>
  <si>
    <t>KAPITALNE DONACIJE OD FIZIČKIH OSOBA</t>
  </si>
  <si>
    <t>KAPITALNE POMOĆI IZ DRŽAVNOG PRORAČUNA KORISNICIMA JLP</t>
  </si>
  <si>
    <t>PLANIRANO</t>
  </si>
  <si>
    <t>IZVRŠENO</t>
  </si>
  <si>
    <t>LICENCE - Licence</t>
  </si>
  <si>
    <t>Iz viška prihoda od 170.791,14 kuna pokriva se cjelokupni manjak iz 2019. godine (-139.384,66)</t>
  </si>
</sst>
</file>

<file path=xl/styles.xml><?xml version="1.0" encoding="utf-8"?>
<styleSheet xmlns="http://schemas.openxmlformats.org/spreadsheetml/2006/main">
  <numFmts count="1">
    <numFmt numFmtId="164" formatCode="#,##0.00\ _k_n"/>
  </numFmts>
  <fonts count="11">
    <font>
      <sz val="1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8"/>
      <color indexed="8"/>
      <name val="Arial"/>
      <family val="2"/>
      <charset val="238"/>
    </font>
    <font>
      <sz val="11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1" fillId="0" borderId="0"/>
  </cellStyleXfs>
  <cellXfs count="85"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0" fillId="0" borderId="0" xfId="0"/>
    <xf numFmtId="0" fontId="0" fillId="0" borderId="0" xfId="0" applyAlignment="1">
      <alignment horizontal="center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 wrapText="1"/>
    </xf>
    <xf numFmtId="4" fontId="3" fillId="0" borderId="2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0" fillId="0" borderId="6" xfId="0" applyBorder="1" applyAlignment="1">
      <alignment horizontal="left" wrapText="1"/>
    </xf>
    <xf numFmtId="4" fontId="7" fillId="0" borderId="7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0" fontId="7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4" fontId="7" fillId="0" borderId="9" xfId="0" applyNumberFormat="1" applyFont="1" applyFill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0" fontId="0" fillId="0" borderId="2" xfId="0" applyBorder="1" applyAlignment="1">
      <alignment wrapText="1"/>
    </xf>
    <xf numFmtId="4" fontId="0" fillId="0" borderId="2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7" fillId="0" borderId="2" xfId="0" applyFont="1" applyBorder="1" applyAlignment="1">
      <alignment wrapText="1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7" fillId="0" borderId="9" xfId="0" applyFont="1" applyBorder="1" applyAlignment="1">
      <alignment wrapText="1"/>
    </xf>
    <xf numFmtId="4" fontId="0" fillId="0" borderId="9" xfId="0" applyNumberFormat="1" applyFon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0" xfId="0" applyNumberFormat="1"/>
    <xf numFmtId="0" fontId="0" fillId="0" borderId="2" xfId="0" applyBorder="1"/>
    <xf numFmtId="0" fontId="4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right"/>
    </xf>
    <xf numFmtId="0" fontId="4" fillId="2" borderId="11" xfId="0" applyFont="1" applyFill="1" applyBorder="1" applyAlignment="1">
      <alignment vertical="center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2" borderId="11" xfId="0" applyFont="1" applyFill="1" applyBorder="1" applyAlignment="1">
      <alignment vertical="center" wrapText="1"/>
    </xf>
    <xf numFmtId="164" fontId="3" fillId="0" borderId="7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 wrapText="1"/>
    </xf>
    <xf numFmtId="4" fontId="7" fillId="0" borderId="13" xfId="0" applyNumberFormat="1" applyFont="1" applyFill="1" applyBorder="1" applyAlignment="1">
      <alignment horizontal="right"/>
    </xf>
    <xf numFmtId="0" fontId="4" fillId="0" borderId="6" xfId="0" applyFont="1" applyBorder="1"/>
    <xf numFmtId="0" fontId="0" fillId="0" borderId="2" xfId="0" applyBorder="1"/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7" xfId="1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4" xfId="0" applyBorder="1"/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4" fontId="6" fillId="2" borderId="4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</cellXfs>
  <cellStyles count="13">
    <cellStyle name="Normal" xfId="0" builtinId="0"/>
    <cellStyle name="Normal 2" xfId="1"/>
    <cellStyle name="Normal 2 2" xfId="4"/>
    <cellStyle name="Normal 3" xfId="3"/>
    <cellStyle name="Normal 4" xfId="2"/>
    <cellStyle name="Normal 4 2" xfId="12"/>
    <cellStyle name="Normal 5" xfId="5"/>
    <cellStyle name="Normal 6" xfId="6"/>
    <cellStyle name="Normal 6 2" xfId="7"/>
    <cellStyle name="Normal 7" xfId="8"/>
    <cellStyle name="Normal 7 2" xfId="9"/>
    <cellStyle name="Normal 8" xfId="11"/>
    <cellStyle name="Normal 9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XFC28"/>
  <sheetViews>
    <sheetView topLeftCell="O1" workbookViewId="0">
      <selection activeCell="T25" sqref="T25"/>
    </sheetView>
  </sheetViews>
  <sheetFormatPr defaultColWidth="0" defaultRowHeight="15" zeroHeight="1"/>
  <cols>
    <col min="1" max="3" width="9.140625" customWidth="1"/>
    <col min="4" max="4" width="59.85546875" customWidth="1"/>
    <col min="5" max="5" width="11.7109375" bestFit="1" customWidth="1"/>
    <col min="6" max="6" width="14.140625" customWidth="1"/>
    <col min="7" max="8" width="12.42578125" customWidth="1"/>
    <col min="9" max="9" width="12.85546875" customWidth="1"/>
    <col min="10" max="10" width="12.42578125" customWidth="1"/>
    <col min="11" max="11" width="13.5703125" customWidth="1"/>
    <col min="12" max="12" width="14.5703125" customWidth="1"/>
    <col min="13" max="13" width="12.5703125" customWidth="1"/>
    <col min="14" max="14" width="16.140625" customWidth="1"/>
    <col min="15" max="16" width="16" customWidth="1"/>
    <col min="17" max="17" width="13.85546875" customWidth="1"/>
    <col min="18" max="18" width="16.42578125" customWidth="1"/>
    <col min="19" max="19" width="14.28515625" customWidth="1"/>
    <col min="20" max="20" width="18.7109375" customWidth="1"/>
    <col min="21" max="21" width="15.85546875" customWidth="1"/>
    <col min="22" max="22" width="16.85546875" customWidth="1"/>
    <col min="23" max="23" width="13.42578125" customWidth="1"/>
    <col min="24" max="24" width="13.28515625" customWidth="1"/>
    <col min="25" max="25" width="14.85546875" customWidth="1"/>
    <col min="26" max="26" width="15" customWidth="1"/>
    <col min="27" max="27" width="12" customWidth="1"/>
    <col min="28" max="29" width="14.42578125" customWidth="1"/>
    <col min="30" max="30" width="15.28515625" customWidth="1"/>
    <col min="31" max="38" width="0" hidden="1" customWidth="1"/>
    <col min="39" max="16383" width="9.140625" hidden="1"/>
    <col min="16384" max="16384" width="2.85546875" hidden="1"/>
  </cols>
  <sheetData>
    <row r="1" spans="1:34" ht="37.5" customHeight="1">
      <c r="A1" s="47"/>
      <c r="B1" s="68" t="s">
        <v>221</v>
      </c>
      <c r="C1" s="68" t="s">
        <v>222</v>
      </c>
      <c r="D1" s="71" t="s">
        <v>223</v>
      </c>
      <c r="E1" s="73" t="s">
        <v>224</v>
      </c>
      <c r="F1" s="73"/>
      <c r="G1" s="73" t="s">
        <v>225</v>
      </c>
      <c r="H1" s="73"/>
      <c r="I1" s="73" t="s">
        <v>226</v>
      </c>
      <c r="J1" s="73"/>
      <c r="K1" s="73" t="s">
        <v>227</v>
      </c>
      <c r="L1" s="73"/>
      <c r="M1" s="73" t="s">
        <v>228</v>
      </c>
      <c r="N1" s="73"/>
      <c r="O1" s="73" t="s">
        <v>229</v>
      </c>
      <c r="P1" s="73"/>
      <c r="Q1" s="73" t="s">
        <v>230</v>
      </c>
      <c r="R1" s="73"/>
      <c r="S1" s="73" t="s">
        <v>231</v>
      </c>
      <c r="T1" s="73"/>
      <c r="U1" s="73" t="s">
        <v>232</v>
      </c>
      <c r="V1" s="73"/>
      <c r="W1" s="73" t="s">
        <v>233</v>
      </c>
      <c r="X1" s="73"/>
      <c r="Y1" s="73" t="s">
        <v>234</v>
      </c>
      <c r="Z1" s="73"/>
      <c r="AA1" s="75" t="s">
        <v>235</v>
      </c>
      <c r="AB1" s="75"/>
      <c r="AC1" s="73" t="s">
        <v>236</v>
      </c>
      <c r="AD1" s="74"/>
    </row>
    <row r="2" spans="1:34" ht="44.25" customHeight="1">
      <c r="A2" s="48"/>
      <c r="B2" s="69"/>
      <c r="C2" s="69"/>
      <c r="D2" s="72"/>
      <c r="E2" s="64"/>
      <c r="F2" s="64"/>
      <c r="G2" s="64" t="s">
        <v>237</v>
      </c>
      <c r="H2" s="64"/>
      <c r="I2" s="64"/>
      <c r="J2" s="64"/>
      <c r="K2" s="64"/>
      <c r="L2" s="64"/>
      <c r="M2" s="64"/>
      <c r="N2" s="64"/>
      <c r="O2" s="64" t="s">
        <v>237</v>
      </c>
      <c r="P2" s="64"/>
      <c r="Q2" s="64" t="s">
        <v>238</v>
      </c>
      <c r="R2" s="64"/>
      <c r="S2" s="64" t="s">
        <v>239</v>
      </c>
      <c r="T2" s="64"/>
      <c r="U2" s="64" t="s">
        <v>240</v>
      </c>
      <c r="V2" s="64"/>
      <c r="W2" s="64" t="s">
        <v>241</v>
      </c>
      <c r="X2" s="64"/>
      <c r="Y2" s="64" t="s">
        <v>242</v>
      </c>
      <c r="Z2" s="64"/>
      <c r="AA2" s="64"/>
      <c r="AB2" s="64"/>
      <c r="AC2" s="64"/>
      <c r="AD2" s="65"/>
    </row>
    <row r="3" spans="1:34" ht="45.75" customHeight="1" thickBot="1">
      <c r="A3" s="50"/>
      <c r="B3" s="70"/>
      <c r="C3" s="70"/>
      <c r="D3" s="70"/>
      <c r="E3" s="7" t="s">
        <v>294</v>
      </c>
      <c r="F3" s="7" t="s">
        <v>295</v>
      </c>
      <c r="G3" s="7" t="s">
        <v>294</v>
      </c>
      <c r="H3" s="7" t="s">
        <v>295</v>
      </c>
      <c r="I3" s="7" t="s">
        <v>294</v>
      </c>
      <c r="J3" s="7" t="s">
        <v>295</v>
      </c>
      <c r="K3" s="7" t="s">
        <v>294</v>
      </c>
      <c r="L3" s="7" t="s">
        <v>295</v>
      </c>
      <c r="M3" s="7" t="s">
        <v>294</v>
      </c>
      <c r="N3" s="7" t="s">
        <v>295</v>
      </c>
      <c r="O3" s="7" t="s">
        <v>294</v>
      </c>
      <c r="P3" s="7" t="s">
        <v>295</v>
      </c>
      <c r="Q3" s="7" t="s">
        <v>294</v>
      </c>
      <c r="R3" s="7" t="s">
        <v>295</v>
      </c>
      <c r="S3" s="7" t="s">
        <v>294</v>
      </c>
      <c r="T3" s="7" t="s">
        <v>295</v>
      </c>
      <c r="U3" s="7" t="s">
        <v>294</v>
      </c>
      <c r="V3" s="7" t="s">
        <v>295</v>
      </c>
      <c r="W3" s="7" t="s">
        <v>294</v>
      </c>
      <c r="X3" s="7" t="s">
        <v>295</v>
      </c>
      <c r="Y3" s="7" t="s">
        <v>294</v>
      </c>
      <c r="Z3" s="7" t="s">
        <v>295</v>
      </c>
      <c r="AA3" s="7" t="s">
        <v>294</v>
      </c>
      <c r="AB3" s="7" t="s">
        <v>295</v>
      </c>
      <c r="AC3" s="7" t="s">
        <v>294</v>
      </c>
      <c r="AD3" s="51" t="s">
        <v>295</v>
      </c>
    </row>
    <row r="4" spans="1:34">
      <c r="A4" s="66" t="s">
        <v>0</v>
      </c>
      <c r="B4" s="67"/>
      <c r="C4" s="67"/>
      <c r="D4" s="67"/>
      <c r="E4" s="17">
        <v>849897.9</v>
      </c>
      <c r="F4" s="17">
        <v>849897.9</v>
      </c>
      <c r="G4" s="49">
        <f t="shared" ref="G4:N4" si="0">SUM(G5)</f>
        <v>0</v>
      </c>
      <c r="H4" s="49">
        <f t="shared" si="0"/>
        <v>849897.9</v>
      </c>
      <c r="I4" s="17">
        <v>55606.879999999997</v>
      </c>
      <c r="J4" s="17">
        <f>J5</f>
        <v>49606.879999999997</v>
      </c>
      <c r="K4" s="49">
        <f t="shared" si="0"/>
        <v>0</v>
      </c>
      <c r="L4" s="49">
        <v>0</v>
      </c>
      <c r="M4" s="49">
        <f t="shared" si="0"/>
        <v>0</v>
      </c>
      <c r="N4" s="49">
        <f t="shared" si="0"/>
        <v>0</v>
      </c>
      <c r="O4" s="17">
        <v>497540.57999999996</v>
      </c>
      <c r="P4" s="17">
        <f>P5</f>
        <v>597721.37</v>
      </c>
      <c r="Q4" s="49">
        <f t="shared" ref="Q4:R4" si="1">SUM(Q5)</f>
        <v>0</v>
      </c>
      <c r="R4" s="49">
        <f t="shared" si="1"/>
        <v>596888</v>
      </c>
      <c r="S4" s="17">
        <v>6437484.0199999996</v>
      </c>
      <c r="T4" s="17">
        <f>T5</f>
        <v>5763614.7999999998</v>
      </c>
      <c r="U4" s="17">
        <v>14000</v>
      </c>
      <c r="V4" s="17">
        <f>V5</f>
        <v>13000</v>
      </c>
      <c r="W4" s="17">
        <v>6200</v>
      </c>
      <c r="X4" s="17">
        <v>6200</v>
      </c>
      <c r="Y4" s="49">
        <f t="shared" ref="Y4:AD4" si="2">SUM(Y5)</f>
        <v>0</v>
      </c>
      <c r="Z4" s="49">
        <f t="shared" si="2"/>
        <v>0</v>
      </c>
      <c r="AA4" s="49">
        <f t="shared" si="2"/>
        <v>0</v>
      </c>
      <c r="AB4" s="49">
        <f t="shared" si="2"/>
        <v>0</v>
      </c>
      <c r="AC4" s="49">
        <f t="shared" si="2"/>
        <v>0</v>
      </c>
      <c r="AD4" s="52">
        <f t="shared" si="2"/>
        <v>0</v>
      </c>
    </row>
    <row r="5" spans="1:34">
      <c r="A5" s="62" t="s">
        <v>1</v>
      </c>
      <c r="B5" s="63"/>
      <c r="C5" s="63"/>
      <c r="D5" s="63"/>
      <c r="E5" s="11">
        <v>849897.9</v>
      </c>
      <c r="F5" s="11">
        <v>849897.9</v>
      </c>
      <c r="G5" s="16">
        <f t="shared" ref="G5" si="3">SUM(G6:G22)</f>
        <v>0</v>
      </c>
      <c r="H5" s="16">
        <f>SUM(H6:H22)</f>
        <v>849897.9</v>
      </c>
      <c r="I5" s="11">
        <v>55606.879999999997</v>
      </c>
      <c r="J5" s="11">
        <f>J9</f>
        <v>49606.879999999997</v>
      </c>
      <c r="K5" s="16">
        <f t="shared" ref="K5" si="4">SUM(K6:K22)</f>
        <v>0</v>
      </c>
      <c r="L5" s="16">
        <v>0</v>
      </c>
      <c r="M5" s="16">
        <f t="shared" ref="M5" si="5">SUM(M6:M22)</f>
        <v>0</v>
      </c>
      <c r="N5" s="16">
        <f>SUM(N6:N22)</f>
        <v>0</v>
      </c>
      <c r="O5" s="11">
        <v>497540.57999999996</v>
      </c>
      <c r="P5" s="11">
        <f>P13+P14+P20+P22</f>
        <v>597721.37</v>
      </c>
      <c r="Q5" s="16">
        <f t="shared" ref="Q5" si="6">SUM(Q6:Q22)</f>
        <v>0</v>
      </c>
      <c r="R5" s="16">
        <f>SUM(R6:R22)</f>
        <v>596888</v>
      </c>
      <c r="S5" s="11">
        <v>6437484.0199999996</v>
      </c>
      <c r="T5" s="11">
        <f>T7+T8+T9+T10</f>
        <v>5763614.7999999998</v>
      </c>
      <c r="U5" s="11">
        <v>14000</v>
      </c>
      <c r="V5" s="11">
        <f>V15+V17</f>
        <v>13000</v>
      </c>
      <c r="W5" s="11">
        <v>6200</v>
      </c>
      <c r="X5" s="11">
        <v>6200</v>
      </c>
      <c r="Y5" s="16">
        <f t="shared" ref="Y5" si="7">SUM(Y6:Y22)</f>
        <v>0</v>
      </c>
      <c r="Z5" s="16">
        <f>SUM(Z6:Z22)</f>
        <v>0</v>
      </c>
      <c r="AA5" s="16">
        <f t="shared" ref="AA5" si="8">SUM(AA6:AA22)</f>
        <v>0</v>
      </c>
      <c r="AB5" s="16">
        <f>SUM(AB6:AB22)</f>
        <v>0</v>
      </c>
      <c r="AC5" s="16">
        <f t="shared" ref="AC5" si="9">SUM(AC6:AC22)</f>
        <v>0</v>
      </c>
      <c r="AD5" s="20">
        <f>SUM(AD6:AD22)</f>
        <v>0</v>
      </c>
    </row>
    <row r="6" spans="1:34">
      <c r="A6" s="34"/>
      <c r="B6" s="42" t="s">
        <v>5</v>
      </c>
      <c r="C6" s="42" t="s">
        <v>243</v>
      </c>
      <c r="D6" s="29" t="s">
        <v>244</v>
      </c>
      <c r="E6" s="30">
        <v>0</v>
      </c>
      <c r="F6" s="30">
        <v>0</v>
      </c>
      <c r="G6" s="31">
        <v>0</v>
      </c>
      <c r="H6" s="31">
        <f t="shared" ref="H6:H22" si="10">F6+G6</f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f t="shared" ref="N6:N7" si="11">L6+M6</f>
        <v>0</v>
      </c>
      <c r="O6" s="13">
        <v>0</v>
      </c>
      <c r="P6" s="31">
        <v>0</v>
      </c>
      <c r="Q6" s="31">
        <v>0</v>
      </c>
      <c r="R6" s="31">
        <f t="shared" ref="R6:R7" si="12">P6+Q6</f>
        <v>0</v>
      </c>
      <c r="S6" s="13">
        <v>6527.51</v>
      </c>
      <c r="T6" s="31">
        <v>0</v>
      </c>
      <c r="U6" s="13">
        <v>0</v>
      </c>
      <c r="V6" s="31">
        <v>0</v>
      </c>
      <c r="W6" s="13">
        <v>0</v>
      </c>
      <c r="X6" s="31">
        <v>0</v>
      </c>
      <c r="Y6" s="31">
        <v>0</v>
      </c>
      <c r="Z6" s="31">
        <f t="shared" ref="Z6:Z7" si="13">X6+Y6</f>
        <v>0</v>
      </c>
      <c r="AA6" s="31">
        <v>0</v>
      </c>
      <c r="AB6" s="31">
        <f t="shared" ref="AB6:AB7" si="14">Z6+AA6</f>
        <v>0</v>
      </c>
      <c r="AC6" s="31">
        <v>0</v>
      </c>
      <c r="AD6" s="53">
        <f t="shared" ref="AD6:AD7" si="15">AB6+AC6</f>
        <v>0</v>
      </c>
      <c r="AE6" t="s">
        <v>8</v>
      </c>
      <c r="AG6" t="s">
        <v>220</v>
      </c>
      <c r="AH6" t="s">
        <v>245</v>
      </c>
    </row>
    <row r="7" spans="1:34" ht="30">
      <c r="A7" s="34"/>
      <c r="B7" s="42" t="s">
        <v>5</v>
      </c>
      <c r="C7" s="42" t="s">
        <v>246</v>
      </c>
      <c r="D7" s="29" t="s">
        <v>247</v>
      </c>
      <c r="E7" s="30">
        <v>0</v>
      </c>
      <c r="F7" s="30">
        <v>0</v>
      </c>
      <c r="G7" s="31">
        <v>0</v>
      </c>
      <c r="H7" s="31">
        <f t="shared" si="10"/>
        <v>0</v>
      </c>
      <c r="I7" s="31">
        <v>0</v>
      </c>
      <c r="J7" s="31">
        <v>0</v>
      </c>
      <c r="K7" s="31">
        <v>0</v>
      </c>
      <c r="L7" s="31">
        <f t="shared" ref="L7" si="16">J7+K7</f>
        <v>0</v>
      </c>
      <c r="M7" s="31">
        <v>0</v>
      </c>
      <c r="N7" s="31">
        <f t="shared" si="11"/>
        <v>0</v>
      </c>
      <c r="O7" s="13">
        <v>0</v>
      </c>
      <c r="P7" s="31">
        <v>0</v>
      </c>
      <c r="Q7" s="31">
        <v>0</v>
      </c>
      <c r="R7" s="31">
        <f t="shared" si="12"/>
        <v>0</v>
      </c>
      <c r="S7" s="13">
        <v>6367000</v>
      </c>
      <c r="T7" s="31">
        <v>5700868.0300000003</v>
      </c>
      <c r="U7" s="13">
        <v>0</v>
      </c>
      <c r="V7" s="31">
        <v>0</v>
      </c>
      <c r="W7" s="13">
        <v>0</v>
      </c>
      <c r="X7" s="31">
        <v>0</v>
      </c>
      <c r="Y7" s="31">
        <v>0</v>
      </c>
      <c r="Z7" s="31">
        <f t="shared" si="13"/>
        <v>0</v>
      </c>
      <c r="AA7" s="31">
        <v>0</v>
      </c>
      <c r="AB7" s="31">
        <f t="shared" si="14"/>
        <v>0</v>
      </c>
      <c r="AC7" s="31">
        <v>0</v>
      </c>
      <c r="AD7" s="53">
        <f t="shared" si="15"/>
        <v>0</v>
      </c>
      <c r="AE7" t="s">
        <v>8</v>
      </c>
      <c r="AG7" t="s">
        <v>220</v>
      </c>
      <c r="AH7" t="s">
        <v>245</v>
      </c>
    </row>
    <row r="8" spans="1:34" s="9" customFormat="1" ht="30">
      <c r="A8" s="34"/>
      <c r="B8" s="42"/>
      <c r="C8" s="32">
        <v>63814</v>
      </c>
      <c r="D8" s="33" t="s">
        <v>276</v>
      </c>
      <c r="E8" s="30">
        <v>0</v>
      </c>
      <c r="F8" s="30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13">
        <v>0</v>
      </c>
      <c r="P8" s="31">
        <v>0</v>
      </c>
      <c r="Q8" s="31">
        <v>0</v>
      </c>
      <c r="R8" s="31">
        <v>0</v>
      </c>
      <c r="S8" s="13">
        <v>60356.51</v>
      </c>
      <c r="T8" s="31">
        <v>59146.77</v>
      </c>
      <c r="U8" s="13">
        <v>0</v>
      </c>
      <c r="V8" s="31">
        <v>0</v>
      </c>
      <c r="W8" s="13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53">
        <v>0</v>
      </c>
    </row>
    <row r="9" spans="1:34" ht="30">
      <c r="A9" s="34"/>
      <c r="B9" s="42" t="s">
        <v>5</v>
      </c>
      <c r="C9" s="42" t="s">
        <v>248</v>
      </c>
      <c r="D9" s="29" t="s">
        <v>249</v>
      </c>
      <c r="E9" s="30">
        <v>0</v>
      </c>
      <c r="F9" s="30">
        <v>0</v>
      </c>
      <c r="G9" s="31">
        <v>0</v>
      </c>
      <c r="H9" s="31">
        <f t="shared" si="10"/>
        <v>0</v>
      </c>
      <c r="I9" s="31">
        <v>55606.879999999997</v>
      </c>
      <c r="J9" s="31">
        <v>49606.879999999997</v>
      </c>
      <c r="K9" s="31">
        <v>0</v>
      </c>
      <c r="L9" s="31">
        <v>0</v>
      </c>
      <c r="M9" s="31">
        <v>0</v>
      </c>
      <c r="N9" s="31">
        <f t="shared" ref="N9" si="17">L9+M9</f>
        <v>0</v>
      </c>
      <c r="O9" s="13">
        <v>0</v>
      </c>
      <c r="P9" s="31">
        <v>0</v>
      </c>
      <c r="Q9" s="31">
        <v>0</v>
      </c>
      <c r="R9" s="31">
        <f t="shared" ref="R9" si="18">P9+Q9</f>
        <v>0</v>
      </c>
      <c r="S9" s="13">
        <v>2000</v>
      </c>
      <c r="T9" s="31">
        <v>2000</v>
      </c>
      <c r="U9" s="13">
        <v>0</v>
      </c>
      <c r="V9" s="31">
        <v>0</v>
      </c>
      <c r="W9" s="13">
        <v>0</v>
      </c>
      <c r="X9" s="31">
        <v>0</v>
      </c>
      <c r="Y9" s="31">
        <v>0</v>
      </c>
      <c r="Z9" s="31">
        <f t="shared" ref="Z9" si="19">X9+Y9</f>
        <v>0</v>
      </c>
      <c r="AA9" s="31">
        <v>0</v>
      </c>
      <c r="AB9" s="31">
        <f t="shared" ref="AB9" si="20">Z9+AA9</f>
        <v>0</v>
      </c>
      <c r="AC9" s="31">
        <v>0</v>
      </c>
      <c r="AD9" s="53">
        <f t="shared" ref="AD9" si="21">AB9+AC9</f>
        <v>0</v>
      </c>
      <c r="AE9" t="s">
        <v>8</v>
      </c>
      <c r="AG9" t="s">
        <v>220</v>
      </c>
      <c r="AH9" t="s">
        <v>245</v>
      </c>
    </row>
    <row r="10" spans="1:34" s="9" customFormat="1" ht="30">
      <c r="A10" s="34"/>
      <c r="B10" s="42"/>
      <c r="C10" s="32">
        <v>63622</v>
      </c>
      <c r="D10" s="33" t="s">
        <v>293</v>
      </c>
      <c r="E10" s="30">
        <v>0</v>
      </c>
      <c r="F10" s="30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13">
        <v>0</v>
      </c>
      <c r="P10" s="31">
        <v>0</v>
      </c>
      <c r="Q10" s="31">
        <v>0</v>
      </c>
      <c r="R10" s="31">
        <v>0</v>
      </c>
      <c r="S10" s="13">
        <v>1600</v>
      </c>
      <c r="T10" s="31">
        <v>1600</v>
      </c>
      <c r="U10" s="13"/>
      <c r="V10" s="31">
        <v>0</v>
      </c>
      <c r="W10" s="13"/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53">
        <v>0</v>
      </c>
    </row>
    <row r="11" spans="1:34" s="4" customFormat="1">
      <c r="A11" s="34"/>
      <c r="B11" s="42"/>
      <c r="C11" s="32">
        <v>64151</v>
      </c>
      <c r="D11" s="33" t="s">
        <v>271</v>
      </c>
      <c r="E11" s="30">
        <v>0</v>
      </c>
      <c r="F11" s="30">
        <v>0</v>
      </c>
      <c r="G11" s="31">
        <v>0</v>
      </c>
      <c r="H11" s="31">
        <f t="shared" si="10"/>
        <v>0</v>
      </c>
      <c r="I11" s="31">
        <v>0</v>
      </c>
      <c r="J11" s="31">
        <v>0</v>
      </c>
      <c r="K11" s="31">
        <v>0</v>
      </c>
      <c r="L11" s="31">
        <f t="shared" ref="L11:L14" si="22">J11+K11</f>
        <v>0</v>
      </c>
      <c r="M11" s="31">
        <v>0</v>
      </c>
      <c r="N11" s="31">
        <f t="shared" ref="N11:N14" si="23">L11+M11</f>
        <v>0</v>
      </c>
      <c r="O11" s="13">
        <v>0</v>
      </c>
      <c r="P11" s="31">
        <v>0</v>
      </c>
      <c r="Q11" s="31">
        <v>0</v>
      </c>
      <c r="R11" s="31">
        <f t="shared" ref="R11:R14" si="24">P11+Q11</f>
        <v>0</v>
      </c>
      <c r="S11" s="13">
        <v>0</v>
      </c>
      <c r="T11" s="31">
        <v>0</v>
      </c>
      <c r="U11" s="13">
        <v>0</v>
      </c>
      <c r="V11" s="31">
        <v>0</v>
      </c>
      <c r="W11" s="13">
        <v>0</v>
      </c>
      <c r="X11" s="31">
        <v>0</v>
      </c>
      <c r="Y11" s="31">
        <v>0</v>
      </c>
      <c r="Z11" s="31">
        <f t="shared" ref="Z11:Z14" si="25">X11+Y11</f>
        <v>0</v>
      </c>
      <c r="AA11" s="31">
        <v>0</v>
      </c>
      <c r="AB11" s="31">
        <f t="shared" ref="AB11:AB14" si="26">Z11+AA11</f>
        <v>0</v>
      </c>
      <c r="AC11" s="31">
        <v>0</v>
      </c>
      <c r="AD11" s="53">
        <f t="shared" ref="AD11:AD14" si="27">AB11+AC11</f>
        <v>0</v>
      </c>
    </row>
    <row r="12" spans="1:34">
      <c r="A12" s="34"/>
      <c r="B12" s="42" t="s">
        <v>5</v>
      </c>
      <c r="C12" s="42" t="s">
        <v>250</v>
      </c>
      <c r="D12" s="29" t="s">
        <v>251</v>
      </c>
      <c r="E12" s="30">
        <v>0</v>
      </c>
      <c r="F12" s="30">
        <v>0</v>
      </c>
      <c r="G12" s="31">
        <v>0</v>
      </c>
      <c r="H12" s="31">
        <f t="shared" si="10"/>
        <v>0</v>
      </c>
      <c r="I12" s="31">
        <v>0</v>
      </c>
      <c r="J12" s="31">
        <v>0</v>
      </c>
      <c r="K12" s="31">
        <v>0</v>
      </c>
      <c r="L12" s="31">
        <f t="shared" si="22"/>
        <v>0</v>
      </c>
      <c r="M12" s="31">
        <v>0</v>
      </c>
      <c r="N12" s="31">
        <f t="shared" si="23"/>
        <v>0</v>
      </c>
      <c r="O12" s="13">
        <v>0</v>
      </c>
      <c r="P12" s="31">
        <v>0</v>
      </c>
      <c r="Q12" s="31">
        <v>0</v>
      </c>
      <c r="R12" s="31">
        <f t="shared" si="24"/>
        <v>0</v>
      </c>
      <c r="S12" s="13">
        <v>0</v>
      </c>
      <c r="T12" s="31">
        <v>0</v>
      </c>
      <c r="U12" s="13">
        <v>0</v>
      </c>
      <c r="V12" s="31">
        <v>0</v>
      </c>
      <c r="W12" s="13">
        <v>0</v>
      </c>
      <c r="X12" s="31">
        <v>0</v>
      </c>
      <c r="Y12" s="31">
        <v>0</v>
      </c>
      <c r="Z12" s="31">
        <f t="shared" si="25"/>
        <v>0</v>
      </c>
      <c r="AA12" s="31">
        <v>0</v>
      </c>
      <c r="AB12" s="31">
        <f t="shared" si="26"/>
        <v>0</v>
      </c>
      <c r="AC12" s="31">
        <v>0</v>
      </c>
      <c r="AD12" s="53">
        <f t="shared" si="27"/>
        <v>0</v>
      </c>
      <c r="AE12" t="s">
        <v>8</v>
      </c>
      <c r="AG12" t="s">
        <v>220</v>
      </c>
      <c r="AH12" t="s">
        <v>245</v>
      </c>
    </row>
    <row r="13" spans="1:34">
      <c r="A13" s="34"/>
      <c r="B13" s="42" t="s">
        <v>5</v>
      </c>
      <c r="C13" s="42" t="s">
        <v>252</v>
      </c>
      <c r="D13" s="29" t="s">
        <v>253</v>
      </c>
      <c r="E13" s="30">
        <v>0</v>
      </c>
      <c r="F13" s="30">
        <v>0</v>
      </c>
      <c r="G13" s="31">
        <v>0</v>
      </c>
      <c r="H13" s="31">
        <f t="shared" si="10"/>
        <v>0</v>
      </c>
      <c r="I13" s="31">
        <v>0</v>
      </c>
      <c r="J13" s="31">
        <v>0</v>
      </c>
      <c r="K13" s="31">
        <v>0</v>
      </c>
      <c r="L13" s="31">
        <f t="shared" si="22"/>
        <v>0</v>
      </c>
      <c r="M13" s="31">
        <v>0</v>
      </c>
      <c r="N13" s="31">
        <f t="shared" si="23"/>
        <v>0</v>
      </c>
      <c r="O13" s="13">
        <v>594540.57999999996</v>
      </c>
      <c r="P13" s="31">
        <v>586988</v>
      </c>
      <c r="Q13" s="31">
        <v>0</v>
      </c>
      <c r="R13" s="31">
        <f t="shared" si="24"/>
        <v>586988</v>
      </c>
      <c r="S13" s="13">
        <v>0</v>
      </c>
      <c r="T13" s="31">
        <v>0</v>
      </c>
      <c r="U13" s="13">
        <v>0</v>
      </c>
      <c r="V13" s="31">
        <v>0</v>
      </c>
      <c r="W13" s="13">
        <v>0</v>
      </c>
      <c r="X13" s="31">
        <v>0</v>
      </c>
      <c r="Y13" s="31">
        <v>0</v>
      </c>
      <c r="Z13" s="31">
        <f t="shared" si="25"/>
        <v>0</v>
      </c>
      <c r="AA13" s="31">
        <v>0</v>
      </c>
      <c r="AB13" s="31">
        <f t="shared" si="26"/>
        <v>0</v>
      </c>
      <c r="AC13" s="31">
        <v>0</v>
      </c>
      <c r="AD13" s="53">
        <f t="shared" si="27"/>
        <v>0</v>
      </c>
      <c r="AE13" t="s">
        <v>8</v>
      </c>
      <c r="AG13" t="s">
        <v>220</v>
      </c>
      <c r="AH13" t="s">
        <v>245</v>
      </c>
    </row>
    <row r="14" spans="1:34">
      <c r="A14" s="34"/>
      <c r="B14" s="42" t="s">
        <v>5</v>
      </c>
      <c r="C14" s="42" t="s">
        <v>254</v>
      </c>
      <c r="D14" s="29" t="s">
        <v>255</v>
      </c>
      <c r="E14" s="30">
        <v>0</v>
      </c>
      <c r="F14" s="30">
        <v>0</v>
      </c>
      <c r="G14" s="31">
        <v>0</v>
      </c>
      <c r="H14" s="31">
        <f t="shared" si="10"/>
        <v>0</v>
      </c>
      <c r="I14" s="31">
        <v>0</v>
      </c>
      <c r="J14" s="31">
        <v>0</v>
      </c>
      <c r="K14" s="31">
        <v>0</v>
      </c>
      <c r="L14" s="31">
        <f t="shared" si="22"/>
        <v>0</v>
      </c>
      <c r="M14" s="31">
        <v>0</v>
      </c>
      <c r="N14" s="31">
        <f t="shared" si="23"/>
        <v>0</v>
      </c>
      <c r="O14" s="13">
        <v>12000</v>
      </c>
      <c r="P14" s="31">
        <v>9900</v>
      </c>
      <c r="Q14" s="31">
        <v>0</v>
      </c>
      <c r="R14" s="31">
        <f t="shared" si="24"/>
        <v>9900</v>
      </c>
      <c r="S14" s="13">
        <v>0</v>
      </c>
      <c r="T14" s="31">
        <v>0</v>
      </c>
      <c r="U14" s="13">
        <v>0</v>
      </c>
      <c r="V14" s="31">
        <v>0</v>
      </c>
      <c r="W14" s="13">
        <v>0</v>
      </c>
      <c r="X14" s="31">
        <v>0</v>
      </c>
      <c r="Y14" s="31">
        <v>0</v>
      </c>
      <c r="Z14" s="31">
        <f t="shared" si="25"/>
        <v>0</v>
      </c>
      <c r="AA14" s="31">
        <v>0</v>
      </c>
      <c r="AB14" s="31">
        <f t="shared" si="26"/>
        <v>0</v>
      </c>
      <c r="AC14" s="31">
        <v>0</v>
      </c>
      <c r="AD14" s="53">
        <f t="shared" si="27"/>
        <v>0</v>
      </c>
      <c r="AE14" t="s">
        <v>8</v>
      </c>
      <c r="AG14" t="s">
        <v>220</v>
      </c>
      <c r="AH14" t="s">
        <v>245</v>
      </c>
    </row>
    <row r="15" spans="1:34" s="4" customFormat="1">
      <c r="A15" s="34"/>
      <c r="B15" s="42"/>
      <c r="C15" s="32">
        <v>66313</v>
      </c>
      <c r="D15" s="33" t="s">
        <v>269</v>
      </c>
      <c r="E15" s="30">
        <v>0</v>
      </c>
      <c r="F15" s="30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13">
        <v>0</v>
      </c>
      <c r="P15" s="31">
        <v>0</v>
      </c>
      <c r="Q15" s="31">
        <v>0</v>
      </c>
      <c r="R15" s="31">
        <v>0</v>
      </c>
      <c r="S15" s="13">
        <v>0</v>
      </c>
      <c r="T15" s="31">
        <v>0</v>
      </c>
      <c r="U15" s="13">
        <v>4000</v>
      </c>
      <c r="V15" s="31">
        <v>3000</v>
      </c>
      <c r="W15" s="13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53">
        <v>0</v>
      </c>
    </row>
    <row r="16" spans="1:34" s="4" customFormat="1" ht="30">
      <c r="A16" s="34"/>
      <c r="B16" s="42"/>
      <c r="C16" s="32">
        <v>66314</v>
      </c>
      <c r="D16" s="33" t="s">
        <v>268</v>
      </c>
      <c r="E16" s="30">
        <v>0</v>
      </c>
      <c r="F16" s="30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13">
        <v>0</v>
      </c>
      <c r="P16" s="31">
        <v>0</v>
      </c>
      <c r="Q16" s="31">
        <v>0</v>
      </c>
      <c r="R16" s="31">
        <v>0</v>
      </c>
      <c r="S16" s="13">
        <v>0</v>
      </c>
      <c r="T16" s="31">
        <v>0</v>
      </c>
      <c r="U16" s="13">
        <v>0</v>
      </c>
      <c r="V16" s="31">
        <v>0</v>
      </c>
      <c r="W16" s="13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53">
        <v>0</v>
      </c>
    </row>
    <row r="17" spans="1:30" s="9" customFormat="1">
      <c r="A17" s="34"/>
      <c r="B17" s="42"/>
      <c r="C17" s="32">
        <v>66321</v>
      </c>
      <c r="D17" s="33" t="s">
        <v>292</v>
      </c>
      <c r="E17" s="30">
        <v>0</v>
      </c>
      <c r="F17" s="30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13">
        <v>0</v>
      </c>
      <c r="P17" s="31">
        <v>0</v>
      </c>
      <c r="Q17" s="31">
        <v>0</v>
      </c>
      <c r="R17" s="31">
        <v>0</v>
      </c>
      <c r="S17" s="13">
        <v>0</v>
      </c>
      <c r="T17" s="31">
        <v>0</v>
      </c>
      <c r="U17" s="13">
        <v>10000</v>
      </c>
      <c r="V17" s="31">
        <v>10000</v>
      </c>
      <c r="W17" s="13"/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53">
        <v>0</v>
      </c>
    </row>
    <row r="18" spans="1:30" ht="30">
      <c r="A18" s="34"/>
      <c r="B18" s="42"/>
      <c r="C18" s="32">
        <v>67111</v>
      </c>
      <c r="D18" s="15" t="s">
        <v>256</v>
      </c>
      <c r="E18" s="30">
        <v>849897.9</v>
      </c>
      <c r="F18" s="30">
        <v>849897.9</v>
      </c>
      <c r="G18" s="31">
        <v>0</v>
      </c>
      <c r="H18" s="31">
        <f t="shared" si="10"/>
        <v>849897.9</v>
      </c>
      <c r="I18" s="31">
        <v>0</v>
      </c>
      <c r="J18" s="31">
        <v>0</v>
      </c>
      <c r="K18" s="31">
        <v>0</v>
      </c>
      <c r="L18" s="31">
        <f t="shared" ref="L18:L19" si="28">J18+K18</f>
        <v>0</v>
      </c>
      <c r="M18" s="31">
        <v>0</v>
      </c>
      <c r="N18" s="31">
        <f t="shared" ref="N18:N19" si="29">L18+M18</f>
        <v>0</v>
      </c>
      <c r="O18" s="13">
        <v>0</v>
      </c>
      <c r="P18" s="31">
        <v>0</v>
      </c>
      <c r="Q18" s="31">
        <v>0</v>
      </c>
      <c r="R18" s="31">
        <f t="shared" ref="R18:R19" si="30">P18+Q18</f>
        <v>0</v>
      </c>
      <c r="S18" s="13">
        <v>0</v>
      </c>
      <c r="T18" s="31">
        <v>0</v>
      </c>
      <c r="U18" s="13">
        <v>0</v>
      </c>
      <c r="V18" s="31">
        <v>0</v>
      </c>
      <c r="W18" s="13">
        <v>0</v>
      </c>
      <c r="X18" s="31">
        <v>0</v>
      </c>
      <c r="Y18" s="31">
        <v>0</v>
      </c>
      <c r="Z18" s="31">
        <f t="shared" ref="Z18:Z19" si="31">X18+Y18</f>
        <v>0</v>
      </c>
      <c r="AA18" s="31">
        <v>0</v>
      </c>
      <c r="AB18" s="31">
        <f t="shared" ref="AB18:AB19" si="32">Z18+AA18</f>
        <v>0</v>
      </c>
      <c r="AC18" s="31">
        <v>0</v>
      </c>
      <c r="AD18" s="53">
        <f t="shared" ref="AD18:AD19" si="33">AB18+AC18</f>
        <v>0</v>
      </c>
    </row>
    <row r="19" spans="1:30" s="5" customFormat="1" ht="30">
      <c r="A19" s="34"/>
      <c r="B19" s="42"/>
      <c r="C19" s="32">
        <v>67121</v>
      </c>
      <c r="D19" s="15" t="s">
        <v>272</v>
      </c>
      <c r="E19" s="30">
        <v>0</v>
      </c>
      <c r="F19" s="30">
        <v>0</v>
      </c>
      <c r="G19" s="31">
        <v>0</v>
      </c>
      <c r="H19" s="31">
        <f t="shared" si="10"/>
        <v>0</v>
      </c>
      <c r="I19" s="31">
        <v>0</v>
      </c>
      <c r="J19" s="31">
        <v>0</v>
      </c>
      <c r="K19" s="31">
        <v>0</v>
      </c>
      <c r="L19" s="31">
        <f t="shared" si="28"/>
        <v>0</v>
      </c>
      <c r="M19" s="31">
        <v>0</v>
      </c>
      <c r="N19" s="31">
        <f t="shared" si="29"/>
        <v>0</v>
      </c>
      <c r="O19" s="13">
        <v>0</v>
      </c>
      <c r="P19" s="31">
        <v>0</v>
      </c>
      <c r="Q19" s="31">
        <v>0</v>
      </c>
      <c r="R19" s="31">
        <f t="shared" si="30"/>
        <v>0</v>
      </c>
      <c r="S19" s="13">
        <v>0</v>
      </c>
      <c r="T19" s="31">
        <v>0</v>
      </c>
      <c r="U19" s="13">
        <v>0</v>
      </c>
      <c r="V19" s="31">
        <v>0</v>
      </c>
      <c r="W19" s="13">
        <v>0</v>
      </c>
      <c r="X19" s="31">
        <v>0</v>
      </c>
      <c r="Y19" s="31">
        <v>0</v>
      </c>
      <c r="Z19" s="31">
        <f t="shared" si="31"/>
        <v>0</v>
      </c>
      <c r="AA19" s="31">
        <v>0</v>
      </c>
      <c r="AB19" s="31">
        <f t="shared" si="32"/>
        <v>0</v>
      </c>
      <c r="AC19" s="31">
        <v>0</v>
      </c>
      <c r="AD19" s="53">
        <f t="shared" si="33"/>
        <v>0</v>
      </c>
    </row>
    <row r="20" spans="1:30" s="4" customFormat="1">
      <c r="A20" s="34"/>
      <c r="B20" s="42"/>
      <c r="C20" s="32">
        <v>68311</v>
      </c>
      <c r="D20" s="15" t="s">
        <v>270</v>
      </c>
      <c r="E20" s="30">
        <v>0</v>
      </c>
      <c r="F20" s="30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13">
        <v>1000</v>
      </c>
      <c r="P20" s="31">
        <v>833.37</v>
      </c>
      <c r="Q20" s="31">
        <v>0</v>
      </c>
      <c r="R20" s="31">
        <v>0</v>
      </c>
      <c r="S20" s="13">
        <v>0</v>
      </c>
      <c r="T20" s="31">
        <v>0</v>
      </c>
      <c r="U20" s="13">
        <v>0</v>
      </c>
      <c r="V20" s="31">
        <v>0</v>
      </c>
      <c r="W20" s="13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53">
        <v>0</v>
      </c>
    </row>
    <row r="21" spans="1:30" s="4" customFormat="1">
      <c r="A21" s="34"/>
      <c r="B21" s="42"/>
      <c r="C21" s="32">
        <v>72262</v>
      </c>
      <c r="D21" s="15" t="s">
        <v>291</v>
      </c>
      <c r="E21" s="30">
        <v>0</v>
      </c>
      <c r="F21" s="30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13">
        <v>0</v>
      </c>
      <c r="P21" s="31">
        <v>0</v>
      </c>
      <c r="Q21" s="31">
        <v>0</v>
      </c>
      <c r="R21" s="31">
        <v>0</v>
      </c>
      <c r="S21" s="13">
        <v>0</v>
      </c>
      <c r="T21" s="31">
        <v>0</v>
      </c>
      <c r="U21" s="13">
        <v>0</v>
      </c>
      <c r="V21" s="31">
        <v>0</v>
      </c>
      <c r="W21" s="13">
        <v>6200</v>
      </c>
      <c r="X21" s="31">
        <v>6200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53">
        <v>0</v>
      </c>
    </row>
    <row r="22" spans="1:30" ht="15.75" thickBot="1">
      <c r="A22" s="35"/>
      <c r="B22" s="36"/>
      <c r="C22" s="37">
        <v>92222</v>
      </c>
      <c r="D22" s="38" t="s">
        <v>257</v>
      </c>
      <c r="E22" s="39">
        <v>0</v>
      </c>
      <c r="F22" s="39">
        <v>0</v>
      </c>
      <c r="G22" s="40">
        <v>0</v>
      </c>
      <c r="H22" s="40">
        <f t="shared" si="10"/>
        <v>0</v>
      </c>
      <c r="I22" s="40">
        <v>0</v>
      </c>
      <c r="J22" s="40">
        <v>0</v>
      </c>
      <c r="K22" s="40">
        <v>0</v>
      </c>
      <c r="L22" s="40">
        <f t="shared" ref="L22" si="34">J22+K22</f>
        <v>0</v>
      </c>
      <c r="M22" s="40">
        <v>0</v>
      </c>
      <c r="N22" s="40">
        <f t="shared" ref="N22" si="35">L22+M22</f>
        <v>0</v>
      </c>
      <c r="O22" s="27">
        <v>-110000</v>
      </c>
      <c r="P22" s="40">
        <v>0</v>
      </c>
      <c r="Q22" s="40">
        <v>0</v>
      </c>
      <c r="R22" s="40">
        <f t="shared" ref="R22" si="36">P22+Q22</f>
        <v>0</v>
      </c>
      <c r="S22" s="27">
        <v>0</v>
      </c>
      <c r="T22" s="40">
        <v>0</v>
      </c>
      <c r="U22" s="27">
        <v>0</v>
      </c>
      <c r="V22" s="40">
        <v>0</v>
      </c>
      <c r="W22" s="27">
        <v>0</v>
      </c>
      <c r="X22" s="40">
        <v>0</v>
      </c>
      <c r="Y22" s="40">
        <v>0</v>
      </c>
      <c r="Z22" s="40">
        <f t="shared" ref="Z22" si="37">X22+Y22</f>
        <v>0</v>
      </c>
      <c r="AA22" s="40">
        <v>0</v>
      </c>
      <c r="AB22" s="40">
        <f t="shared" ref="AB22" si="38">Z22+AA22</f>
        <v>0</v>
      </c>
      <c r="AC22" s="40">
        <v>0</v>
      </c>
      <c r="AD22" s="54">
        <f t="shared" ref="AD22" si="39">AB22+AC22</f>
        <v>0</v>
      </c>
    </row>
    <row r="23" spans="1:30" ht="16.5" customHeight="1">
      <c r="P23" s="83" t="s">
        <v>297</v>
      </c>
      <c r="Q23" s="83"/>
      <c r="R23" s="83"/>
      <c r="S23" s="83"/>
    </row>
    <row r="24" spans="1:30">
      <c r="P24" s="84"/>
      <c r="Q24" s="84"/>
      <c r="R24" s="84"/>
      <c r="S24" s="84"/>
    </row>
    <row r="25" spans="1:30"/>
    <row r="26" spans="1:30" ht="14.25" hidden="1" customHeight="1"/>
    <row r="27" spans="1:30"/>
    <row r="28" spans="1:30"/>
  </sheetData>
  <mergeCells count="32">
    <mergeCell ref="P23:S24"/>
    <mergeCell ref="AA2:AB2"/>
    <mergeCell ref="O1:P1"/>
    <mergeCell ref="M1:N1"/>
    <mergeCell ref="Y1:Z1"/>
    <mergeCell ref="O2:P2"/>
    <mergeCell ref="Q2:R2"/>
    <mergeCell ref="S2:T2"/>
    <mergeCell ref="U2:V2"/>
    <mergeCell ref="S1:T1"/>
    <mergeCell ref="U1:V1"/>
    <mergeCell ref="W1:X1"/>
    <mergeCell ref="Y2:Z2"/>
    <mergeCell ref="AA1:AB1"/>
    <mergeCell ref="W2:X2"/>
    <mergeCell ref="Q1:R1"/>
    <mergeCell ref="A5:D5"/>
    <mergeCell ref="AC2:AD2"/>
    <mergeCell ref="A4:D4"/>
    <mergeCell ref="B1:B3"/>
    <mergeCell ref="C1:C3"/>
    <mergeCell ref="D1:D3"/>
    <mergeCell ref="E1:F1"/>
    <mergeCell ref="AC1:AD1"/>
    <mergeCell ref="G1:H1"/>
    <mergeCell ref="I1:J1"/>
    <mergeCell ref="K1:L1"/>
    <mergeCell ref="E2:F2"/>
    <mergeCell ref="G2:H2"/>
    <mergeCell ref="I2:J2"/>
    <mergeCell ref="K2:L2"/>
    <mergeCell ref="M2:N2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G129"/>
  <sheetViews>
    <sheetView showGridLines="0" tabSelected="1" zoomScale="85" zoomScaleNormal="85" workbookViewId="0">
      <selection activeCell="P5" sqref="P5"/>
    </sheetView>
  </sheetViews>
  <sheetFormatPr defaultColWidth="9.140625" defaultRowHeight="15"/>
  <cols>
    <col min="1" max="1" width="4.5703125" customWidth="1"/>
    <col min="2" max="2" width="8" customWidth="1"/>
    <col min="3" max="3" width="9.140625" customWidth="1"/>
    <col min="4" max="4" width="33" customWidth="1"/>
    <col min="5" max="7" width="14.7109375" style="10" customWidth="1"/>
    <col min="8" max="8" width="14.85546875" style="10" customWidth="1"/>
    <col min="9" max="9" width="14" style="10" customWidth="1"/>
    <col min="10" max="10" width="15.42578125" style="10" customWidth="1"/>
    <col min="11" max="12" width="14.7109375" style="10" customWidth="1"/>
    <col min="13" max="13" width="13" style="10" customWidth="1"/>
    <col min="14" max="14" width="13.85546875" style="10" customWidth="1"/>
    <col min="15" max="30" width="14.7109375" style="10" customWidth="1"/>
    <col min="32" max="32" width="16.7109375" hidden="1" customWidth="1"/>
    <col min="33" max="33" width="11.7109375" bestFit="1" customWidth="1"/>
  </cols>
  <sheetData>
    <row r="1" spans="1:33" ht="37.5" customHeight="1">
      <c r="A1" s="47"/>
      <c r="B1" s="71" t="s">
        <v>221</v>
      </c>
      <c r="C1" s="71" t="s">
        <v>222</v>
      </c>
      <c r="D1" s="71" t="s">
        <v>223</v>
      </c>
      <c r="E1" s="73" t="s">
        <v>224</v>
      </c>
      <c r="F1" s="73"/>
      <c r="G1" s="73" t="s">
        <v>225</v>
      </c>
      <c r="H1" s="73"/>
      <c r="I1" s="73" t="s">
        <v>226</v>
      </c>
      <c r="J1" s="73"/>
      <c r="K1" s="73" t="s">
        <v>227</v>
      </c>
      <c r="L1" s="73"/>
      <c r="M1" s="73" t="s">
        <v>228</v>
      </c>
      <c r="N1" s="73"/>
      <c r="O1" s="73" t="s">
        <v>229</v>
      </c>
      <c r="P1" s="73"/>
      <c r="Q1" s="73" t="s">
        <v>230</v>
      </c>
      <c r="R1" s="73"/>
      <c r="S1" s="73" t="s">
        <v>231</v>
      </c>
      <c r="T1" s="73"/>
      <c r="U1" s="73" t="s">
        <v>232</v>
      </c>
      <c r="V1" s="73"/>
      <c r="W1" s="73" t="s">
        <v>233</v>
      </c>
      <c r="X1" s="73"/>
      <c r="Y1" s="73" t="s">
        <v>234</v>
      </c>
      <c r="Z1" s="73"/>
      <c r="AA1" s="75" t="s">
        <v>235</v>
      </c>
      <c r="AB1" s="75"/>
      <c r="AC1" s="73" t="s">
        <v>236</v>
      </c>
      <c r="AD1" s="74"/>
    </row>
    <row r="2" spans="1:33" ht="44.25" customHeight="1">
      <c r="A2" s="48"/>
      <c r="B2" s="72"/>
      <c r="C2" s="72"/>
      <c r="D2" s="72"/>
      <c r="E2" s="64"/>
      <c r="F2" s="64"/>
      <c r="G2" s="64" t="s">
        <v>237</v>
      </c>
      <c r="H2" s="64"/>
      <c r="I2" s="64"/>
      <c r="J2" s="64"/>
      <c r="K2" s="64"/>
      <c r="L2" s="64"/>
      <c r="M2" s="64"/>
      <c r="N2" s="64"/>
      <c r="O2" s="64" t="s">
        <v>237</v>
      </c>
      <c r="P2" s="64"/>
      <c r="Q2" s="64" t="s">
        <v>238</v>
      </c>
      <c r="R2" s="64"/>
      <c r="S2" s="64" t="s">
        <v>239</v>
      </c>
      <c r="T2" s="64"/>
      <c r="U2" s="64" t="s">
        <v>240</v>
      </c>
      <c r="V2" s="64"/>
      <c r="W2" s="64" t="s">
        <v>241</v>
      </c>
      <c r="X2" s="64"/>
      <c r="Y2" s="64" t="s">
        <v>242</v>
      </c>
      <c r="Z2" s="64"/>
      <c r="AA2" s="64"/>
      <c r="AB2" s="64"/>
      <c r="AC2" s="64"/>
      <c r="AD2" s="65"/>
    </row>
    <row r="3" spans="1:33" ht="45.75" customHeight="1" thickBot="1">
      <c r="A3" s="56"/>
      <c r="B3" s="80"/>
      <c r="C3" s="80"/>
      <c r="D3" s="80"/>
      <c r="E3" s="7" t="s">
        <v>294</v>
      </c>
      <c r="F3" s="7" t="s">
        <v>295</v>
      </c>
      <c r="G3" s="7" t="s">
        <v>294</v>
      </c>
      <c r="H3" s="7" t="s">
        <v>295</v>
      </c>
      <c r="I3" s="7" t="s">
        <v>294</v>
      </c>
      <c r="J3" s="7" t="s">
        <v>295</v>
      </c>
      <c r="K3" s="7" t="s">
        <v>294</v>
      </c>
      <c r="L3" s="7" t="s">
        <v>295</v>
      </c>
      <c r="M3" s="7" t="s">
        <v>294</v>
      </c>
      <c r="N3" s="7" t="s">
        <v>295</v>
      </c>
      <c r="O3" s="7" t="s">
        <v>294</v>
      </c>
      <c r="P3" s="7" t="s">
        <v>295</v>
      </c>
      <c r="Q3" s="7" t="s">
        <v>294</v>
      </c>
      <c r="R3" s="7" t="s">
        <v>295</v>
      </c>
      <c r="S3" s="7" t="s">
        <v>294</v>
      </c>
      <c r="T3" s="7" t="s">
        <v>295</v>
      </c>
      <c r="U3" s="7" t="s">
        <v>294</v>
      </c>
      <c r="V3" s="7" t="s">
        <v>295</v>
      </c>
      <c r="W3" s="7" t="s">
        <v>294</v>
      </c>
      <c r="X3" s="7" t="s">
        <v>295</v>
      </c>
      <c r="Y3" s="7" t="s">
        <v>294</v>
      </c>
      <c r="Z3" s="7" t="s">
        <v>295</v>
      </c>
      <c r="AA3" s="7" t="s">
        <v>294</v>
      </c>
      <c r="AB3" s="7" t="s">
        <v>295</v>
      </c>
      <c r="AC3" s="7" t="s">
        <v>294</v>
      </c>
      <c r="AD3" s="51" t="s">
        <v>295</v>
      </c>
    </row>
    <row r="4" spans="1:33">
      <c r="A4" s="81" t="s">
        <v>0</v>
      </c>
      <c r="B4" s="82"/>
      <c r="C4" s="82"/>
      <c r="D4" s="82"/>
      <c r="E4" s="17">
        <v>849897.9</v>
      </c>
      <c r="F4" s="17">
        <v>849897.9</v>
      </c>
      <c r="G4" s="49">
        <v>0</v>
      </c>
      <c r="H4" s="49">
        <v>0</v>
      </c>
      <c r="I4" s="17">
        <v>55606.879999999997</v>
      </c>
      <c r="J4" s="17">
        <v>6000</v>
      </c>
      <c r="K4" s="49">
        <v>0</v>
      </c>
      <c r="L4" s="49">
        <v>0</v>
      </c>
      <c r="M4" s="49">
        <v>0</v>
      </c>
      <c r="N4" s="49">
        <v>0</v>
      </c>
      <c r="O4" s="17">
        <v>497540.57999999996</v>
      </c>
      <c r="P4" s="17">
        <f>P5</f>
        <v>426930.23</v>
      </c>
      <c r="Q4" s="49">
        <v>0</v>
      </c>
      <c r="R4" s="49">
        <v>0</v>
      </c>
      <c r="S4" s="17">
        <v>6437484.0199999996</v>
      </c>
      <c r="T4" s="17">
        <f>T5</f>
        <v>5773347.4899999993</v>
      </c>
      <c r="U4" s="17">
        <v>14000</v>
      </c>
      <c r="V4" s="17">
        <f>V5</f>
        <v>14000</v>
      </c>
      <c r="W4" s="17">
        <v>6200</v>
      </c>
      <c r="X4" s="17">
        <v>6200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52">
        <v>0</v>
      </c>
    </row>
    <row r="5" spans="1:33">
      <c r="A5" s="78" t="s">
        <v>1</v>
      </c>
      <c r="B5" s="79"/>
      <c r="C5" s="79"/>
      <c r="D5" s="79"/>
      <c r="E5" s="11">
        <v>628797.9</v>
      </c>
      <c r="F5" s="11">
        <v>628797.9</v>
      </c>
      <c r="G5" s="16">
        <v>0</v>
      </c>
      <c r="H5" s="16">
        <v>0</v>
      </c>
      <c r="I5" s="11">
        <v>55606.879999999997</v>
      </c>
      <c r="J5" s="11">
        <v>6000</v>
      </c>
      <c r="K5" s="16">
        <v>0</v>
      </c>
      <c r="L5" s="16">
        <v>0</v>
      </c>
      <c r="M5" s="16">
        <v>0</v>
      </c>
      <c r="N5" s="16">
        <v>0</v>
      </c>
      <c r="O5" s="11">
        <v>497540.57999999996</v>
      </c>
      <c r="P5" s="11">
        <f>P6+P24</f>
        <v>426930.23</v>
      </c>
      <c r="Q5" s="16">
        <v>0</v>
      </c>
      <c r="R5" s="16">
        <v>0</v>
      </c>
      <c r="S5" s="11">
        <v>6437484.0199999996</v>
      </c>
      <c r="T5" s="11">
        <f>T6+T24</f>
        <v>5773347.4899999993</v>
      </c>
      <c r="U5" s="11">
        <v>14000</v>
      </c>
      <c r="V5" s="11">
        <f>V6+V24</f>
        <v>14000</v>
      </c>
      <c r="W5" s="11">
        <v>6200</v>
      </c>
      <c r="X5" s="11">
        <v>6200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20">
        <v>0</v>
      </c>
    </row>
    <row r="6" spans="1:33">
      <c r="A6" s="78" t="s">
        <v>2</v>
      </c>
      <c r="B6" s="79"/>
      <c r="C6" s="79"/>
      <c r="D6" s="79"/>
      <c r="E6" s="11">
        <v>0</v>
      </c>
      <c r="F6" s="11">
        <v>0</v>
      </c>
      <c r="G6" s="16">
        <v>0</v>
      </c>
      <c r="H6" s="16">
        <v>0</v>
      </c>
      <c r="I6" s="11">
        <v>0</v>
      </c>
      <c r="J6" s="11">
        <v>0</v>
      </c>
      <c r="K6" s="16">
        <v>0</v>
      </c>
      <c r="L6" s="16">
        <v>0</v>
      </c>
      <c r="M6" s="16">
        <v>0</v>
      </c>
      <c r="N6" s="16">
        <v>0</v>
      </c>
      <c r="O6" s="11">
        <v>135571.74</v>
      </c>
      <c r="P6" s="11">
        <f>P7</f>
        <v>127206.79000000001</v>
      </c>
      <c r="Q6" s="16">
        <v>0</v>
      </c>
      <c r="R6" s="16">
        <v>0</v>
      </c>
      <c r="S6" s="11">
        <v>1600</v>
      </c>
      <c r="T6" s="11">
        <f>T8</f>
        <v>1600</v>
      </c>
      <c r="U6" s="11">
        <v>10000</v>
      </c>
      <c r="V6" s="11">
        <f>V7</f>
        <v>10000</v>
      </c>
      <c r="W6" s="11">
        <v>6200</v>
      </c>
      <c r="X6" s="11">
        <v>6200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20">
        <v>0</v>
      </c>
    </row>
    <row r="7" spans="1:33">
      <c r="A7" s="78" t="s">
        <v>3</v>
      </c>
      <c r="B7" s="79"/>
      <c r="C7" s="79"/>
      <c r="D7" s="79"/>
      <c r="E7" s="11">
        <v>0</v>
      </c>
      <c r="F7" s="11">
        <v>0</v>
      </c>
      <c r="G7" s="16">
        <v>0</v>
      </c>
      <c r="H7" s="16">
        <v>0</v>
      </c>
      <c r="I7" s="11">
        <v>0</v>
      </c>
      <c r="J7" s="11">
        <v>0</v>
      </c>
      <c r="K7" s="16">
        <v>0</v>
      </c>
      <c r="L7" s="16">
        <v>0</v>
      </c>
      <c r="M7" s="16">
        <v>0</v>
      </c>
      <c r="N7" s="16">
        <v>0</v>
      </c>
      <c r="O7" s="11">
        <v>135571.74</v>
      </c>
      <c r="P7" s="11">
        <f>P8</f>
        <v>127206.79000000001</v>
      </c>
      <c r="Q7" s="16">
        <v>0</v>
      </c>
      <c r="R7" s="16">
        <v>0</v>
      </c>
      <c r="S7" s="11">
        <v>1600</v>
      </c>
      <c r="T7" s="11">
        <f>T8</f>
        <v>1600</v>
      </c>
      <c r="U7" s="11">
        <v>10000</v>
      </c>
      <c r="V7" s="11">
        <f>V19</f>
        <v>10000</v>
      </c>
      <c r="W7" s="11">
        <v>6200</v>
      </c>
      <c r="X7" s="11">
        <v>6200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20">
        <v>0</v>
      </c>
      <c r="AG7" s="41"/>
    </row>
    <row r="8" spans="1:33">
      <c r="A8" s="78" t="s">
        <v>4</v>
      </c>
      <c r="B8" s="79"/>
      <c r="C8" s="79"/>
      <c r="D8" s="79"/>
      <c r="E8" s="11">
        <v>0</v>
      </c>
      <c r="F8" s="11">
        <v>0</v>
      </c>
      <c r="G8" s="16">
        <v>0</v>
      </c>
      <c r="H8" s="16">
        <v>0</v>
      </c>
      <c r="I8" s="11">
        <v>0</v>
      </c>
      <c r="J8" s="11">
        <v>0</v>
      </c>
      <c r="K8" s="16">
        <v>0</v>
      </c>
      <c r="L8" s="16">
        <v>0</v>
      </c>
      <c r="M8" s="16">
        <v>0</v>
      </c>
      <c r="N8" s="16">
        <v>0</v>
      </c>
      <c r="O8" s="11">
        <v>135571.74</v>
      </c>
      <c r="P8" s="11">
        <f>P9+P10+P11+P12+P13+P14+P15+P16+P17+P18+P19+P20+P21+P22+P23</f>
        <v>127206.79000000001</v>
      </c>
      <c r="Q8" s="16">
        <v>0</v>
      </c>
      <c r="R8" s="16">
        <v>0</v>
      </c>
      <c r="S8" s="11">
        <v>1600</v>
      </c>
      <c r="T8" s="11">
        <f>T22</f>
        <v>1600</v>
      </c>
      <c r="U8" s="11">
        <v>10000</v>
      </c>
      <c r="V8" s="11">
        <f>V19</f>
        <v>10000</v>
      </c>
      <c r="W8" s="11">
        <v>6200</v>
      </c>
      <c r="X8" s="11">
        <v>6200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20">
        <v>0</v>
      </c>
    </row>
    <row r="9" spans="1:33" s="9" customFormat="1">
      <c r="A9" s="45"/>
      <c r="B9" s="46"/>
      <c r="C9" s="46">
        <v>41261</v>
      </c>
      <c r="D9" s="46" t="s">
        <v>287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19000</v>
      </c>
      <c r="P9" s="13">
        <v>19000</v>
      </c>
      <c r="Q9" s="13">
        <v>0</v>
      </c>
      <c r="R9" s="13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9">
        <v>0</v>
      </c>
    </row>
    <row r="10" spans="1:33">
      <c r="A10" s="18"/>
      <c r="B10" s="46" t="s">
        <v>5</v>
      </c>
      <c r="C10" s="46" t="s">
        <v>6</v>
      </c>
      <c r="D10" s="46" t="s">
        <v>7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21000</v>
      </c>
      <c r="P10" s="13">
        <v>20089.150000000001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9">
        <v>0</v>
      </c>
    </row>
    <row r="11" spans="1:33">
      <c r="A11" s="18"/>
      <c r="B11" s="46" t="s">
        <v>5</v>
      </c>
      <c r="C11" s="46" t="s">
        <v>9</v>
      </c>
      <c r="D11" s="46" t="s">
        <v>10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500</v>
      </c>
      <c r="P11" s="13">
        <v>266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9">
        <v>0</v>
      </c>
    </row>
    <row r="12" spans="1:33">
      <c r="A12" s="18"/>
      <c r="B12" s="46" t="s">
        <v>5</v>
      </c>
      <c r="C12" s="46" t="s">
        <v>11</v>
      </c>
      <c r="D12" s="46" t="s">
        <v>12</v>
      </c>
      <c r="E12" s="13"/>
      <c r="F12" s="13"/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5300</v>
      </c>
      <c r="P12" s="13">
        <v>5243.75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9">
        <v>0</v>
      </c>
    </row>
    <row r="13" spans="1:33">
      <c r="A13" s="18"/>
      <c r="B13" s="46" t="s">
        <v>5</v>
      </c>
      <c r="C13" s="46" t="s">
        <v>13</v>
      </c>
      <c r="D13" s="46" t="s">
        <v>14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9">
        <v>0</v>
      </c>
    </row>
    <row r="14" spans="1:33" ht="30">
      <c r="A14" s="18"/>
      <c r="B14" s="46" t="s">
        <v>5</v>
      </c>
      <c r="C14" s="46" t="s">
        <v>15</v>
      </c>
      <c r="D14" s="46" t="s">
        <v>16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2200</v>
      </c>
      <c r="P14" s="13">
        <v>2120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9">
        <v>0</v>
      </c>
    </row>
    <row r="15" spans="1:33">
      <c r="A15" s="18"/>
      <c r="B15" s="46" t="s">
        <v>5</v>
      </c>
      <c r="C15" s="46" t="s">
        <v>17</v>
      </c>
      <c r="D15" s="46" t="s">
        <v>18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3000</v>
      </c>
      <c r="P15" s="13">
        <v>2409.6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9">
        <v>0</v>
      </c>
    </row>
    <row r="16" spans="1:33" ht="30">
      <c r="A16" s="18"/>
      <c r="B16" s="46" t="s">
        <v>5</v>
      </c>
      <c r="C16" s="46" t="s">
        <v>19</v>
      </c>
      <c r="D16" s="46" t="s">
        <v>20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2500</v>
      </c>
      <c r="P16" s="13">
        <v>2200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9">
        <v>0</v>
      </c>
    </row>
    <row r="17" spans="1:33" ht="30">
      <c r="A17" s="18"/>
      <c r="B17" s="46" t="s">
        <v>5</v>
      </c>
      <c r="C17" s="46" t="s">
        <v>21</v>
      </c>
      <c r="D17" s="46" t="s">
        <v>22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5000</v>
      </c>
      <c r="P17" s="13">
        <v>1400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9">
        <v>0</v>
      </c>
    </row>
    <row r="18" spans="1:33" ht="30">
      <c r="A18" s="18"/>
      <c r="B18" s="46" t="s">
        <v>5</v>
      </c>
      <c r="C18" s="46" t="s">
        <v>23</v>
      </c>
      <c r="D18" s="46" t="s">
        <v>24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1400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9">
        <v>0</v>
      </c>
    </row>
    <row r="19" spans="1:33" ht="18.75" customHeight="1">
      <c r="A19" s="18"/>
      <c r="B19" s="46" t="s">
        <v>5</v>
      </c>
      <c r="C19" s="46" t="s">
        <v>25</v>
      </c>
      <c r="D19" s="46" t="s">
        <v>26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49000</v>
      </c>
      <c r="P19" s="13">
        <v>48708</v>
      </c>
      <c r="Q19" s="13">
        <v>0</v>
      </c>
      <c r="R19" s="13">
        <v>0</v>
      </c>
      <c r="S19" s="13">
        <v>0</v>
      </c>
      <c r="T19" s="13">
        <v>0</v>
      </c>
      <c r="U19" s="13">
        <v>10000</v>
      </c>
      <c r="V19" s="13">
        <v>10000</v>
      </c>
      <c r="W19" s="13">
        <v>6200</v>
      </c>
      <c r="X19" s="13">
        <v>6200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9">
        <v>0</v>
      </c>
    </row>
    <row r="20" spans="1:33" s="9" customFormat="1" ht="18.75" customHeight="1">
      <c r="A20" s="18"/>
      <c r="B20" s="46"/>
      <c r="C20" s="46">
        <v>42272</v>
      </c>
      <c r="D20" s="46" t="s">
        <v>286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2000</v>
      </c>
      <c r="P20" s="13">
        <v>1424.05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9">
        <v>0</v>
      </c>
    </row>
    <row r="21" spans="1:33" s="9" customFormat="1" ht="18.75" customHeight="1">
      <c r="A21" s="18"/>
      <c r="B21" s="46"/>
      <c r="C21" s="46">
        <v>42273</v>
      </c>
      <c r="D21" s="15" t="s">
        <v>275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8000</v>
      </c>
      <c r="P21" s="13">
        <v>7674.5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9">
        <v>0</v>
      </c>
    </row>
    <row r="22" spans="1:33">
      <c r="A22" s="18"/>
      <c r="B22" s="46" t="s">
        <v>5</v>
      </c>
      <c r="C22" s="46" t="s">
        <v>27</v>
      </c>
      <c r="D22" s="46" t="s">
        <v>28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11971.74</v>
      </c>
      <c r="P22" s="13">
        <v>11971.74</v>
      </c>
      <c r="Q22" s="13">
        <v>0</v>
      </c>
      <c r="R22" s="13">
        <v>0</v>
      </c>
      <c r="S22" s="13">
        <v>1600</v>
      </c>
      <c r="T22" s="13">
        <v>1600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9">
        <v>0</v>
      </c>
    </row>
    <row r="23" spans="1:33" s="9" customFormat="1">
      <c r="A23" s="18"/>
      <c r="B23" s="46"/>
      <c r="C23" s="46">
        <v>42429</v>
      </c>
      <c r="D23" s="15" t="s">
        <v>288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4700</v>
      </c>
      <c r="P23" s="13">
        <v>4700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9">
        <v>0</v>
      </c>
    </row>
    <row r="24" spans="1:33">
      <c r="A24" s="78" t="s">
        <v>29</v>
      </c>
      <c r="B24" s="79"/>
      <c r="C24" s="79"/>
      <c r="D24" s="79"/>
      <c r="E24" s="11">
        <v>695000</v>
      </c>
      <c r="F24" s="11">
        <v>695000</v>
      </c>
      <c r="G24" s="16">
        <v>0</v>
      </c>
      <c r="H24" s="16">
        <v>0</v>
      </c>
      <c r="I24" s="11">
        <v>55606.879999999997</v>
      </c>
      <c r="J24" s="11">
        <v>6000</v>
      </c>
      <c r="K24" s="16">
        <v>0</v>
      </c>
      <c r="L24" s="16">
        <v>0</v>
      </c>
      <c r="M24" s="16">
        <v>0</v>
      </c>
      <c r="N24" s="16">
        <v>0</v>
      </c>
      <c r="O24" s="11">
        <v>361968.83999999997</v>
      </c>
      <c r="P24" s="11">
        <f>P25</f>
        <v>299723.44</v>
      </c>
      <c r="Q24" s="16">
        <v>0</v>
      </c>
      <c r="R24" s="16">
        <v>0</v>
      </c>
      <c r="S24" s="11">
        <v>6435884.0199999996</v>
      </c>
      <c r="T24" s="11">
        <f>T25</f>
        <v>5771747.4899999993</v>
      </c>
      <c r="U24" s="11">
        <v>4000</v>
      </c>
      <c r="V24" s="11">
        <v>4000</v>
      </c>
      <c r="W24" s="11">
        <v>0</v>
      </c>
      <c r="X24" s="11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20">
        <v>0</v>
      </c>
    </row>
    <row r="25" spans="1:33">
      <c r="A25" s="78" t="s">
        <v>30</v>
      </c>
      <c r="B25" s="79"/>
      <c r="C25" s="79"/>
      <c r="D25" s="79"/>
      <c r="E25" s="11">
        <v>695000</v>
      </c>
      <c r="F25" s="11">
        <v>695000</v>
      </c>
      <c r="G25" s="16">
        <v>0</v>
      </c>
      <c r="H25" s="16">
        <v>0</v>
      </c>
      <c r="I25" s="11">
        <v>55606.879999999997</v>
      </c>
      <c r="J25" s="11">
        <v>6000</v>
      </c>
      <c r="K25" s="16">
        <v>0</v>
      </c>
      <c r="L25" s="16">
        <v>0</v>
      </c>
      <c r="M25" s="16">
        <v>0</v>
      </c>
      <c r="N25" s="16">
        <v>0</v>
      </c>
      <c r="O25" s="11">
        <v>361968.83999999997</v>
      </c>
      <c r="P25" s="11">
        <f>P26+P100</f>
        <v>299723.44</v>
      </c>
      <c r="Q25" s="16">
        <v>0</v>
      </c>
      <c r="R25" s="16">
        <v>0</v>
      </c>
      <c r="S25" s="11">
        <v>6435884.0199999996</v>
      </c>
      <c r="T25" s="11">
        <f>T26+T100+T108</f>
        <v>5771747.4899999993</v>
      </c>
      <c r="U25" s="11">
        <v>4000</v>
      </c>
      <c r="V25" s="11">
        <v>4000</v>
      </c>
      <c r="W25" s="11">
        <v>0</v>
      </c>
      <c r="X25" s="11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20">
        <v>0</v>
      </c>
    </row>
    <row r="26" spans="1:33">
      <c r="A26" s="78" t="s">
        <v>31</v>
      </c>
      <c r="B26" s="79"/>
      <c r="C26" s="79"/>
      <c r="D26" s="79"/>
      <c r="E26" s="11">
        <v>642062.55000000005</v>
      </c>
      <c r="F26" s="11">
        <v>642062.55000000005</v>
      </c>
      <c r="G26" s="16">
        <v>0</v>
      </c>
      <c r="H26" s="16">
        <v>0</v>
      </c>
      <c r="I26" s="11">
        <v>49606.879999999997</v>
      </c>
      <c r="J26" s="11">
        <v>0</v>
      </c>
      <c r="K26" s="16">
        <v>0</v>
      </c>
      <c r="L26" s="16">
        <v>0</v>
      </c>
      <c r="M26" s="16">
        <v>0</v>
      </c>
      <c r="N26" s="16">
        <v>0</v>
      </c>
      <c r="O26" s="11">
        <v>261318.83999999997</v>
      </c>
      <c r="P26" s="11">
        <v>214008.43</v>
      </c>
      <c r="Q26" s="16">
        <v>0</v>
      </c>
      <c r="R26" s="16">
        <v>0</v>
      </c>
      <c r="S26" s="11">
        <v>150884.01999999999</v>
      </c>
      <c r="T26" s="11">
        <f>T34+T70+T83+T91</f>
        <v>138591.76999999999</v>
      </c>
      <c r="U26" s="11">
        <v>0</v>
      </c>
      <c r="V26" s="11">
        <v>0</v>
      </c>
      <c r="W26" s="11">
        <v>0</v>
      </c>
      <c r="X26" s="11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20">
        <v>0</v>
      </c>
      <c r="AF26" t="e">
        <f>#REF!</f>
        <v>#REF!</v>
      </c>
      <c r="AG26" s="41"/>
    </row>
    <row r="27" spans="1:33" s="3" customFormat="1" ht="30">
      <c r="A27" s="21"/>
      <c r="B27" s="15"/>
      <c r="C27" s="15">
        <v>31111</v>
      </c>
      <c r="D27" s="15" t="s">
        <v>274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4492.03</v>
      </c>
      <c r="P27" s="13">
        <v>1878.18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9">
        <v>0</v>
      </c>
    </row>
    <row r="28" spans="1:33" ht="45">
      <c r="A28" s="18"/>
      <c r="B28" s="46" t="s">
        <v>32</v>
      </c>
      <c r="C28" s="46" t="s">
        <v>33</v>
      </c>
      <c r="D28" s="46" t="s">
        <v>34</v>
      </c>
      <c r="E28" s="13">
        <v>9645.2800000000007</v>
      </c>
      <c r="F28" s="13">
        <v>9645.2800000000007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3000</v>
      </c>
      <c r="P28" s="13">
        <v>1144.72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9">
        <v>0</v>
      </c>
    </row>
    <row r="29" spans="1:33" ht="45">
      <c r="A29" s="18"/>
      <c r="B29" s="46" t="s">
        <v>35</v>
      </c>
      <c r="C29" s="46" t="s">
        <v>36</v>
      </c>
      <c r="D29" s="46" t="s">
        <v>37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1350</v>
      </c>
      <c r="P29" s="13">
        <v>1346.76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9">
        <v>0</v>
      </c>
    </row>
    <row r="30" spans="1:33" ht="60">
      <c r="A30" s="18"/>
      <c r="B30" s="46" t="s">
        <v>38</v>
      </c>
      <c r="C30" s="46" t="s">
        <v>39</v>
      </c>
      <c r="D30" s="46" t="s">
        <v>40</v>
      </c>
      <c r="E30" s="13">
        <v>8518</v>
      </c>
      <c r="F30" s="13">
        <v>8518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9">
        <v>0</v>
      </c>
    </row>
    <row r="31" spans="1:33" ht="30">
      <c r="A31" s="18"/>
      <c r="B31" s="46" t="s">
        <v>5</v>
      </c>
      <c r="C31" s="46" t="s">
        <v>41</v>
      </c>
      <c r="D31" s="46" t="s">
        <v>42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350</v>
      </c>
      <c r="P31" s="13">
        <v>316.93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9">
        <v>0</v>
      </c>
    </row>
    <row r="32" spans="1:33" ht="60">
      <c r="A32" s="18"/>
      <c r="B32" s="46" t="s">
        <v>43</v>
      </c>
      <c r="C32" s="46" t="s">
        <v>44</v>
      </c>
      <c r="D32" s="46" t="s">
        <v>45</v>
      </c>
      <c r="E32" s="13">
        <v>982</v>
      </c>
      <c r="F32" s="13">
        <v>982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5000</v>
      </c>
      <c r="P32" s="13">
        <v>3734.1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9">
        <v>0</v>
      </c>
    </row>
    <row r="33" spans="1:30" ht="60">
      <c r="A33" s="18"/>
      <c r="B33" s="46" t="s">
        <v>46</v>
      </c>
      <c r="C33" s="46" t="s">
        <v>47</v>
      </c>
      <c r="D33" s="46" t="s">
        <v>48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300</v>
      </c>
      <c r="P33" s="13">
        <v>293.52999999999997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9">
        <v>0</v>
      </c>
    </row>
    <row r="34" spans="1:30" ht="30">
      <c r="A34" s="18"/>
      <c r="B34" s="46" t="s">
        <v>5</v>
      </c>
      <c r="C34" s="46" t="s">
        <v>49</v>
      </c>
      <c r="D34" s="46" t="s">
        <v>50</v>
      </c>
      <c r="E34" s="13">
        <v>299065.37</v>
      </c>
      <c r="F34" s="13">
        <v>299065.37</v>
      </c>
      <c r="G34" s="13">
        <v>0</v>
      </c>
      <c r="H34" s="13">
        <v>0</v>
      </c>
      <c r="I34" s="13">
        <v>49606.879999999997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7356.51</v>
      </c>
      <c r="T34" s="13">
        <v>7356.51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9">
        <v>0</v>
      </c>
    </row>
    <row r="35" spans="1:30" ht="45">
      <c r="A35" s="18"/>
      <c r="B35" s="46" t="s">
        <v>51</v>
      </c>
      <c r="C35" s="46" t="s">
        <v>52</v>
      </c>
      <c r="D35" s="46" t="s">
        <v>53</v>
      </c>
      <c r="E35" s="13">
        <v>1551</v>
      </c>
      <c r="F35" s="13">
        <v>1551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3000</v>
      </c>
      <c r="P35" s="13">
        <v>2400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9">
        <v>0</v>
      </c>
    </row>
    <row r="36" spans="1:30" s="9" customFormat="1" ht="30">
      <c r="A36" s="18"/>
      <c r="B36" s="46">
        <v>573</v>
      </c>
      <c r="C36" s="46">
        <v>32132</v>
      </c>
      <c r="D36" s="46" t="s">
        <v>284</v>
      </c>
      <c r="E36" s="13">
        <v>21750</v>
      </c>
      <c r="F36" s="13">
        <v>21750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/>
      <c r="T36" s="13">
        <v>0</v>
      </c>
      <c r="U36" s="13"/>
      <c r="V36" s="13"/>
      <c r="W36" s="13"/>
      <c r="X36" s="13"/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9">
        <v>0</v>
      </c>
    </row>
    <row r="37" spans="1:30" ht="75">
      <c r="A37" s="18"/>
      <c r="B37" s="46" t="s">
        <v>54</v>
      </c>
      <c r="C37" s="46" t="s">
        <v>55</v>
      </c>
      <c r="D37" s="46" t="s">
        <v>56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9">
        <v>0</v>
      </c>
    </row>
    <row r="38" spans="1:30" ht="30">
      <c r="A38" s="18"/>
      <c r="B38" s="46" t="s">
        <v>57</v>
      </c>
      <c r="C38" s="46" t="s">
        <v>58</v>
      </c>
      <c r="D38" s="46" t="s">
        <v>59</v>
      </c>
      <c r="E38" s="13">
        <v>10619.64</v>
      </c>
      <c r="F38" s="13">
        <v>10619.64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10000</v>
      </c>
      <c r="P38" s="13">
        <v>5967.5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9">
        <v>0</v>
      </c>
    </row>
    <row r="39" spans="1:30" ht="60">
      <c r="A39" s="18"/>
      <c r="B39" s="46" t="s">
        <v>60</v>
      </c>
      <c r="C39" s="46" t="s">
        <v>61</v>
      </c>
      <c r="D39" s="46" t="s">
        <v>62</v>
      </c>
      <c r="E39" s="13">
        <v>3949.15</v>
      </c>
      <c r="F39" s="13">
        <v>3949.15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1298</v>
      </c>
      <c r="P39" s="13">
        <v>1298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9">
        <v>0</v>
      </c>
    </row>
    <row r="40" spans="1:30" ht="45">
      <c r="A40" s="18"/>
      <c r="B40" s="46" t="s">
        <v>63</v>
      </c>
      <c r="C40" s="46" t="s">
        <v>64</v>
      </c>
      <c r="D40" s="46" t="s">
        <v>65</v>
      </c>
      <c r="E40" s="13">
        <v>3000</v>
      </c>
      <c r="F40" s="13">
        <v>3000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3000</v>
      </c>
      <c r="P40" s="13">
        <v>2249.54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9">
        <v>0</v>
      </c>
    </row>
    <row r="41" spans="1:30" ht="45">
      <c r="A41" s="18"/>
      <c r="B41" s="46" t="s">
        <v>66</v>
      </c>
      <c r="C41" s="46" t="s">
        <v>67</v>
      </c>
      <c r="D41" s="46" t="s">
        <v>68</v>
      </c>
      <c r="E41" s="13">
        <v>6000</v>
      </c>
      <c r="F41" s="13">
        <v>6000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5000</v>
      </c>
      <c r="P41" s="13">
        <v>4208.88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9">
        <v>0</v>
      </c>
    </row>
    <row r="42" spans="1:30" ht="60">
      <c r="A42" s="18"/>
      <c r="B42" s="46" t="s">
        <v>69</v>
      </c>
      <c r="C42" s="46" t="s">
        <v>70</v>
      </c>
      <c r="D42" s="46" t="s">
        <v>71</v>
      </c>
      <c r="E42" s="13">
        <v>4000</v>
      </c>
      <c r="F42" s="13">
        <v>4000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2500</v>
      </c>
      <c r="P42" s="13">
        <v>2506.37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9">
        <v>0</v>
      </c>
    </row>
    <row r="43" spans="1:30" ht="30">
      <c r="A43" s="18"/>
      <c r="B43" s="46" t="s">
        <v>72</v>
      </c>
      <c r="C43" s="46" t="s">
        <v>73</v>
      </c>
      <c r="D43" s="46" t="s">
        <v>74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12969.02</v>
      </c>
      <c r="P43" s="13">
        <v>10862.8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9">
        <v>0</v>
      </c>
    </row>
    <row r="44" spans="1:30">
      <c r="A44" s="18"/>
      <c r="B44" s="46" t="s">
        <v>75</v>
      </c>
      <c r="C44" s="46" t="s">
        <v>76</v>
      </c>
      <c r="D44" s="46" t="s">
        <v>77</v>
      </c>
      <c r="E44" s="13">
        <v>4000</v>
      </c>
      <c r="F44" s="13">
        <v>4000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32000</v>
      </c>
      <c r="P44" s="13">
        <v>23043.05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9">
        <v>0</v>
      </c>
    </row>
    <row r="45" spans="1:30" ht="30">
      <c r="A45" s="18"/>
      <c r="B45" s="46" t="s">
        <v>78</v>
      </c>
      <c r="C45" s="46" t="s">
        <v>79</v>
      </c>
      <c r="D45" s="46" t="s">
        <v>80</v>
      </c>
      <c r="E45" s="13">
        <v>8380.66</v>
      </c>
      <c r="F45" s="13">
        <v>8380.66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2500</v>
      </c>
      <c r="P45" s="13">
        <v>1455.97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9">
        <v>0</v>
      </c>
    </row>
    <row r="46" spans="1:30" ht="75">
      <c r="A46" s="18"/>
      <c r="B46" s="46" t="s">
        <v>81</v>
      </c>
      <c r="C46" s="46" t="s">
        <v>82</v>
      </c>
      <c r="D46" s="46" t="s">
        <v>83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9">
        <v>0</v>
      </c>
    </row>
    <row r="47" spans="1:30">
      <c r="A47" s="18"/>
      <c r="B47" s="46" t="s">
        <v>84</v>
      </c>
      <c r="C47" s="46" t="s">
        <v>85</v>
      </c>
      <c r="D47" s="46" t="s">
        <v>86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14000</v>
      </c>
      <c r="P47" s="13">
        <v>12492.16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9">
        <v>0</v>
      </c>
    </row>
    <row r="48" spans="1:30" s="2" customFormat="1">
      <c r="A48" s="18"/>
      <c r="B48" s="46"/>
      <c r="C48" s="46">
        <v>32252</v>
      </c>
      <c r="D48" s="15" t="s">
        <v>262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/>
      <c r="X48" s="13"/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9">
        <v>0</v>
      </c>
    </row>
    <row r="49" spans="1:30" ht="45">
      <c r="A49" s="18"/>
      <c r="B49" s="46" t="s">
        <v>87</v>
      </c>
      <c r="C49" s="46" t="s">
        <v>88</v>
      </c>
      <c r="D49" s="46" t="s">
        <v>89</v>
      </c>
      <c r="E49" s="13">
        <v>3708.03</v>
      </c>
      <c r="F49" s="13">
        <v>3708.03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6000</v>
      </c>
      <c r="P49" s="13">
        <v>6224.96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9">
        <v>0</v>
      </c>
    </row>
    <row r="50" spans="1:30" ht="30">
      <c r="A50" s="18"/>
      <c r="B50" s="46" t="s">
        <v>90</v>
      </c>
      <c r="C50" s="46" t="s">
        <v>91</v>
      </c>
      <c r="D50" s="46" t="s">
        <v>92</v>
      </c>
      <c r="E50" s="13">
        <v>15000</v>
      </c>
      <c r="F50" s="13">
        <v>15000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6000</v>
      </c>
      <c r="P50" s="13">
        <v>3888.62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9">
        <v>0</v>
      </c>
    </row>
    <row r="51" spans="1:30" ht="45">
      <c r="A51" s="18"/>
      <c r="B51" s="46" t="s">
        <v>93</v>
      </c>
      <c r="C51" s="46" t="s">
        <v>94</v>
      </c>
      <c r="D51" s="46" t="s">
        <v>95</v>
      </c>
      <c r="E51" s="13">
        <v>6000</v>
      </c>
      <c r="F51" s="13">
        <v>6000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1000</v>
      </c>
      <c r="P51" s="13">
        <v>962.9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9">
        <v>0</v>
      </c>
    </row>
    <row r="52" spans="1:30">
      <c r="A52" s="18"/>
      <c r="B52" s="46" t="s">
        <v>5</v>
      </c>
      <c r="C52" s="46" t="s">
        <v>96</v>
      </c>
      <c r="D52" s="46" t="s">
        <v>97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9">
        <v>0</v>
      </c>
    </row>
    <row r="53" spans="1:30" ht="45">
      <c r="A53" s="18"/>
      <c r="B53" s="46" t="s">
        <v>98</v>
      </c>
      <c r="C53" s="46" t="s">
        <v>99</v>
      </c>
      <c r="D53" s="46" t="s">
        <v>100</v>
      </c>
      <c r="E53" s="13">
        <v>22665</v>
      </c>
      <c r="F53" s="13">
        <v>22665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3000</v>
      </c>
      <c r="P53" s="13">
        <v>1875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9">
        <v>0</v>
      </c>
    </row>
    <row r="54" spans="1:30" s="1" customFormat="1" ht="30">
      <c r="A54" s="18"/>
      <c r="B54" s="46"/>
      <c r="C54" s="46">
        <v>32331</v>
      </c>
      <c r="D54" s="46" t="s">
        <v>258</v>
      </c>
      <c r="E54" s="13">
        <v>6875</v>
      </c>
      <c r="F54" s="13">
        <v>6875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13000</v>
      </c>
      <c r="P54" s="13">
        <v>11025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9">
        <v>0</v>
      </c>
    </row>
    <row r="55" spans="1:30">
      <c r="A55" s="18"/>
      <c r="B55" s="46" t="s">
        <v>101</v>
      </c>
      <c r="C55" s="46" t="s">
        <v>102</v>
      </c>
      <c r="D55" s="46" t="s">
        <v>103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500</v>
      </c>
      <c r="P55" s="13">
        <v>337.64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9">
        <v>0</v>
      </c>
    </row>
    <row r="56" spans="1:30" s="2" customFormat="1" ht="30">
      <c r="A56" s="18"/>
      <c r="B56" s="46"/>
      <c r="C56" s="46">
        <v>32334</v>
      </c>
      <c r="D56" s="15" t="s">
        <v>261</v>
      </c>
      <c r="E56" s="13">
        <v>16046.13</v>
      </c>
      <c r="F56" s="13">
        <v>16046.13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678.87</v>
      </c>
      <c r="P56" s="13">
        <v>678.87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9">
        <v>0</v>
      </c>
    </row>
    <row r="57" spans="1:30" ht="45">
      <c r="A57" s="18"/>
      <c r="B57" s="46" t="s">
        <v>104</v>
      </c>
      <c r="C57" s="46" t="s">
        <v>105</v>
      </c>
      <c r="D57" s="46" t="s">
        <v>106</v>
      </c>
      <c r="E57" s="13">
        <v>16625</v>
      </c>
      <c r="F57" s="13">
        <v>16625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10500</v>
      </c>
      <c r="P57" s="13">
        <v>10046.879999999999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9">
        <v>0</v>
      </c>
    </row>
    <row r="58" spans="1:30">
      <c r="A58" s="18"/>
      <c r="B58" s="46" t="s">
        <v>107</v>
      </c>
      <c r="C58" s="46" t="s">
        <v>108</v>
      </c>
      <c r="D58" s="46" t="s">
        <v>109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4000</v>
      </c>
      <c r="P58" s="13">
        <v>2525.21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9">
        <v>0</v>
      </c>
    </row>
    <row r="59" spans="1:30" ht="30">
      <c r="A59" s="18"/>
      <c r="B59" s="46" t="s">
        <v>110</v>
      </c>
      <c r="C59" s="46" t="s">
        <v>111</v>
      </c>
      <c r="D59" s="46" t="s">
        <v>112</v>
      </c>
      <c r="E59" s="13">
        <v>1000</v>
      </c>
      <c r="F59" s="13">
        <v>1000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5300</v>
      </c>
      <c r="P59" s="13">
        <v>4639.1899999999996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9">
        <v>0</v>
      </c>
    </row>
    <row r="60" spans="1:30" ht="30">
      <c r="A60" s="18"/>
      <c r="B60" s="46" t="s">
        <v>113</v>
      </c>
      <c r="C60" s="46" t="s">
        <v>114</v>
      </c>
      <c r="D60" s="46" t="s">
        <v>115</v>
      </c>
      <c r="E60" s="13">
        <v>8750</v>
      </c>
      <c r="F60" s="13">
        <v>8750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3000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9">
        <v>0</v>
      </c>
    </row>
    <row r="61" spans="1:30" ht="30">
      <c r="A61" s="18"/>
      <c r="B61" s="46" t="s">
        <v>116</v>
      </c>
      <c r="C61" s="46" t="s">
        <v>117</v>
      </c>
      <c r="D61" s="46" t="s">
        <v>118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9">
        <v>0</v>
      </c>
    </row>
    <row r="62" spans="1:30" ht="30">
      <c r="A62" s="18"/>
      <c r="B62" s="46" t="s">
        <v>119</v>
      </c>
      <c r="C62" s="46" t="s">
        <v>120</v>
      </c>
      <c r="D62" s="46" t="s">
        <v>121</v>
      </c>
      <c r="E62" s="13">
        <v>2000</v>
      </c>
      <c r="F62" s="13">
        <v>2000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6943.4</v>
      </c>
      <c r="P62" s="13">
        <v>6181.6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9">
        <v>0</v>
      </c>
    </row>
    <row r="63" spans="1:30" ht="30">
      <c r="A63" s="18"/>
      <c r="B63" s="46" t="s">
        <v>5</v>
      </c>
      <c r="C63" s="46" t="s">
        <v>122</v>
      </c>
      <c r="D63" s="46" t="s">
        <v>123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7500</v>
      </c>
      <c r="P63" s="13">
        <v>7500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9">
        <v>0</v>
      </c>
    </row>
    <row r="64" spans="1:30" ht="45">
      <c r="A64" s="18"/>
      <c r="B64" s="46" t="s">
        <v>124</v>
      </c>
      <c r="C64" s="46" t="s">
        <v>125</v>
      </c>
      <c r="D64" s="46" t="s">
        <v>126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9">
        <v>0</v>
      </c>
    </row>
    <row r="65" spans="1:31" s="9" customFormat="1">
      <c r="A65" s="18"/>
      <c r="B65" s="60"/>
      <c r="C65" s="60">
        <v>32354</v>
      </c>
      <c r="D65" s="60" t="s">
        <v>296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905.69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9">
        <v>0</v>
      </c>
    </row>
    <row r="66" spans="1:31" ht="45">
      <c r="A66" s="18"/>
      <c r="B66" s="46" t="s">
        <v>127</v>
      </c>
      <c r="C66" s="46" t="s">
        <v>128</v>
      </c>
      <c r="D66" s="46" t="s">
        <v>129</v>
      </c>
      <c r="E66" s="13">
        <v>28409.81</v>
      </c>
      <c r="F66" s="13">
        <v>28409.81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3000</v>
      </c>
      <c r="P66" s="13">
        <v>2582.71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9">
        <v>0</v>
      </c>
    </row>
    <row r="67" spans="1:31" ht="30">
      <c r="A67" s="18"/>
      <c r="B67" s="46" t="s">
        <v>130</v>
      </c>
      <c r="C67" s="46" t="s">
        <v>131</v>
      </c>
      <c r="D67" s="46" t="s">
        <v>132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9">
        <v>0</v>
      </c>
    </row>
    <row r="68" spans="1:31" ht="75">
      <c r="A68" s="18"/>
      <c r="B68" s="46" t="s">
        <v>133</v>
      </c>
      <c r="C68" s="46" t="s">
        <v>134</v>
      </c>
      <c r="D68" s="46" t="s">
        <v>135</v>
      </c>
      <c r="E68" s="13">
        <v>19000</v>
      </c>
      <c r="F68" s="13">
        <v>19000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9">
        <v>0</v>
      </c>
    </row>
    <row r="69" spans="1:31" ht="30">
      <c r="A69" s="18"/>
      <c r="B69" s="46" t="s">
        <v>136</v>
      </c>
      <c r="C69" s="46" t="s">
        <v>137</v>
      </c>
      <c r="D69" s="46" t="s">
        <v>138</v>
      </c>
      <c r="E69" s="13">
        <v>6115.67</v>
      </c>
      <c r="F69" s="13">
        <v>6115.67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9">
        <v>0</v>
      </c>
    </row>
    <row r="70" spans="1:31">
      <c r="A70" s="18"/>
      <c r="B70" s="46" t="s">
        <v>139</v>
      </c>
      <c r="C70" s="46" t="s">
        <v>140</v>
      </c>
      <c r="D70" s="46" t="s">
        <v>141</v>
      </c>
      <c r="E70" s="13">
        <v>13458.29</v>
      </c>
      <c r="F70" s="13">
        <v>13458.29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39000</v>
      </c>
      <c r="P70" s="13">
        <v>36538.300000000003</v>
      </c>
      <c r="Q70" s="13">
        <v>0</v>
      </c>
      <c r="R70" s="13">
        <v>0</v>
      </c>
      <c r="S70" s="13">
        <v>115000</v>
      </c>
      <c r="T70" s="13">
        <v>102944.48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9">
        <v>0</v>
      </c>
    </row>
    <row r="71" spans="1:31" s="9" customFormat="1" ht="30">
      <c r="A71" s="18"/>
      <c r="B71" s="46"/>
      <c r="C71" s="46">
        <v>32373</v>
      </c>
      <c r="D71" s="46" t="s">
        <v>282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2500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9">
        <v>0</v>
      </c>
      <c r="AE71" s="61"/>
    </row>
    <row r="72" spans="1:31" s="9" customFormat="1">
      <c r="A72" s="18"/>
      <c r="B72" s="46"/>
      <c r="C72" s="46">
        <v>32377</v>
      </c>
      <c r="D72" s="15" t="s">
        <v>283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300</v>
      </c>
      <c r="P72" s="13">
        <v>300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9">
        <v>0</v>
      </c>
    </row>
    <row r="73" spans="1:31" ht="30">
      <c r="A73" s="18"/>
      <c r="B73" s="46" t="s">
        <v>142</v>
      </c>
      <c r="C73" s="46" t="s">
        <v>143</v>
      </c>
      <c r="D73" s="46" t="s">
        <v>144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2500</v>
      </c>
      <c r="P73" s="13">
        <v>2500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9">
        <v>0</v>
      </c>
    </row>
    <row r="74" spans="1:31" ht="45">
      <c r="A74" s="18"/>
      <c r="B74" s="46" t="s">
        <v>145</v>
      </c>
      <c r="C74" s="46" t="s">
        <v>146</v>
      </c>
      <c r="D74" s="46" t="s">
        <v>147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2000</v>
      </c>
      <c r="P74" s="13">
        <v>1638.92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9">
        <v>0</v>
      </c>
    </row>
    <row r="75" spans="1:31" ht="30">
      <c r="A75" s="18"/>
      <c r="B75" s="46" t="s">
        <v>148</v>
      </c>
      <c r="C75" s="46" t="s">
        <v>149</v>
      </c>
      <c r="D75" s="46" t="s">
        <v>150</v>
      </c>
      <c r="E75" s="13">
        <v>19474.88</v>
      </c>
      <c r="F75" s="13">
        <v>19474.88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4000</v>
      </c>
      <c r="P75" s="13">
        <v>2300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9">
        <v>0</v>
      </c>
    </row>
    <row r="76" spans="1:31" ht="75">
      <c r="A76" s="18"/>
      <c r="B76" s="46" t="s">
        <v>151</v>
      </c>
      <c r="C76" s="46" t="s">
        <v>152</v>
      </c>
      <c r="D76" s="46" t="s">
        <v>153</v>
      </c>
      <c r="E76" s="13">
        <v>12000</v>
      </c>
      <c r="F76" s="13">
        <v>12000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4000</v>
      </c>
      <c r="P76" s="13">
        <v>1529.8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9">
        <v>0</v>
      </c>
    </row>
    <row r="77" spans="1:31" ht="30">
      <c r="A77" s="18"/>
      <c r="B77" s="46" t="s">
        <v>154</v>
      </c>
      <c r="C77" s="46" t="s">
        <v>155</v>
      </c>
      <c r="D77" s="46" t="s">
        <v>156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9">
        <v>0</v>
      </c>
    </row>
    <row r="78" spans="1:31" s="9" customFormat="1" ht="30">
      <c r="A78" s="18"/>
      <c r="B78" s="46"/>
      <c r="C78" s="46">
        <v>32393</v>
      </c>
      <c r="D78" s="46" t="s">
        <v>285</v>
      </c>
      <c r="E78" s="13">
        <v>15300</v>
      </c>
      <c r="F78" s="13">
        <v>15300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9"/>
    </row>
    <row r="79" spans="1:31" ht="60">
      <c r="A79" s="18"/>
      <c r="B79" s="46" t="s">
        <v>157</v>
      </c>
      <c r="C79" s="46" t="s">
        <v>158</v>
      </c>
      <c r="D79" s="46" t="s">
        <v>159</v>
      </c>
      <c r="E79" s="13">
        <v>1902.36</v>
      </c>
      <c r="F79" s="13">
        <v>1902.36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9">
        <v>0</v>
      </c>
    </row>
    <row r="80" spans="1:31" ht="30">
      <c r="A80" s="18"/>
      <c r="B80" s="46" t="s">
        <v>160</v>
      </c>
      <c r="C80" s="46" t="s">
        <v>161</v>
      </c>
      <c r="D80" s="46" t="s">
        <v>162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800</v>
      </c>
      <c r="P80" s="13">
        <v>465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9">
        <v>0</v>
      </c>
    </row>
    <row r="81" spans="1:30" ht="30">
      <c r="A81" s="18"/>
      <c r="B81" s="46" t="s">
        <v>163</v>
      </c>
      <c r="C81" s="46" t="s">
        <v>164</v>
      </c>
      <c r="D81" s="46" t="s">
        <v>165</v>
      </c>
      <c r="E81" s="13">
        <v>11000</v>
      </c>
      <c r="F81" s="13">
        <v>11000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6000</v>
      </c>
      <c r="P81" s="13">
        <v>5757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9">
        <v>0</v>
      </c>
    </row>
    <row r="82" spans="1:30" ht="45">
      <c r="A82" s="18"/>
      <c r="B82" s="46" t="s">
        <v>166</v>
      </c>
      <c r="C82" s="46" t="s">
        <v>167</v>
      </c>
      <c r="D82" s="46" t="s">
        <v>168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4500</v>
      </c>
      <c r="P82" s="13">
        <v>3028.14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9">
        <v>0</v>
      </c>
    </row>
    <row r="83" spans="1:30" ht="30">
      <c r="A83" s="18"/>
      <c r="B83" s="46" t="s">
        <v>169</v>
      </c>
      <c r="C83" s="46" t="s">
        <v>170</v>
      </c>
      <c r="D83" s="46" t="s">
        <v>171</v>
      </c>
      <c r="E83" s="13">
        <v>10820.05</v>
      </c>
      <c r="F83" s="13">
        <v>10820.05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5000</v>
      </c>
      <c r="P83" s="13">
        <v>4282.54</v>
      </c>
      <c r="Q83" s="13">
        <v>0</v>
      </c>
      <c r="R83" s="13">
        <v>0</v>
      </c>
      <c r="S83" s="13">
        <v>6527.51</v>
      </c>
      <c r="T83" s="13">
        <v>6527.51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9">
        <v>0</v>
      </c>
    </row>
    <row r="84" spans="1:30" ht="45">
      <c r="A84" s="18"/>
      <c r="B84" s="46" t="s">
        <v>172</v>
      </c>
      <c r="C84" s="46" t="s">
        <v>173</v>
      </c>
      <c r="D84" s="46" t="s">
        <v>174</v>
      </c>
      <c r="E84" s="13">
        <v>2890.35</v>
      </c>
      <c r="F84" s="13">
        <v>2890.35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5000</v>
      </c>
      <c r="P84" s="13">
        <v>4833.26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9">
        <v>0</v>
      </c>
    </row>
    <row r="85" spans="1:30" ht="45">
      <c r="A85" s="18"/>
      <c r="B85" s="46" t="s">
        <v>175</v>
      </c>
      <c r="C85" s="46" t="s">
        <v>176</v>
      </c>
      <c r="D85" s="46" t="s">
        <v>177</v>
      </c>
      <c r="E85" s="13">
        <v>6828.97</v>
      </c>
      <c r="F85" s="13">
        <v>6828.97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9">
        <v>0</v>
      </c>
    </row>
    <row r="86" spans="1:30" s="2" customFormat="1" ht="30">
      <c r="A86" s="18"/>
      <c r="B86" s="46"/>
      <c r="C86" s="46">
        <v>32923</v>
      </c>
      <c r="D86" s="15" t="s">
        <v>263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/>
      <c r="X86" s="13"/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9">
        <v>0</v>
      </c>
    </row>
    <row r="87" spans="1:30">
      <c r="A87" s="18"/>
      <c r="B87" s="46" t="s">
        <v>178</v>
      </c>
      <c r="C87" s="46" t="s">
        <v>179</v>
      </c>
      <c r="D87" s="46" t="s">
        <v>180</v>
      </c>
      <c r="E87" s="13">
        <v>10000</v>
      </c>
      <c r="F87" s="13">
        <v>10000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4000</v>
      </c>
      <c r="P87" s="13">
        <v>4315.1400000000003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9">
        <v>0</v>
      </c>
    </row>
    <row r="88" spans="1:30" ht="30">
      <c r="A88" s="18"/>
      <c r="B88" s="46" t="s">
        <v>181</v>
      </c>
      <c r="C88" s="46" t="s">
        <v>182</v>
      </c>
      <c r="D88" s="46" t="s">
        <v>183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3125</v>
      </c>
      <c r="P88" s="13">
        <v>3125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9">
        <v>0</v>
      </c>
    </row>
    <row r="89" spans="1:30" s="2" customFormat="1" ht="30">
      <c r="A89" s="18"/>
      <c r="B89" s="46"/>
      <c r="C89" s="46">
        <v>32952</v>
      </c>
      <c r="D89" s="15" t="s">
        <v>264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/>
      <c r="X89" s="13"/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9">
        <v>0</v>
      </c>
    </row>
    <row r="90" spans="1:30" ht="30">
      <c r="A90" s="18"/>
      <c r="B90" s="46" t="s">
        <v>184</v>
      </c>
      <c r="C90" s="46" t="s">
        <v>185</v>
      </c>
      <c r="D90" s="46" t="s">
        <v>186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150</v>
      </c>
      <c r="P90" s="13">
        <v>2625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9">
        <v>0</v>
      </c>
    </row>
    <row r="91" spans="1:30" ht="60">
      <c r="A91" s="18"/>
      <c r="B91" s="46" t="s">
        <v>5</v>
      </c>
      <c r="C91" s="46" t="s">
        <v>187</v>
      </c>
      <c r="D91" s="46" t="s">
        <v>188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22000</v>
      </c>
      <c r="T91" s="13">
        <v>21763.27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9">
        <v>0</v>
      </c>
    </row>
    <row r="92" spans="1:30" s="2" customFormat="1" ht="30">
      <c r="A92" s="18"/>
      <c r="B92" s="46"/>
      <c r="C92" s="46">
        <v>32959</v>
      </c>
      <c r="D92" s="15" t="s">
        <v>265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600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9">
        <v>0</v>
      </c>
    </row>
    <row r="93" spans="1:30" ht="60">
      <c r="A93" s="18"/>
      <c r="B93" s="46" t="s">
        <v>189</v>
      </c>
      <c r="C93" s="46" t="s">
        <v>190</v>
      </c>
      <c r="D93" s="46" t="s">
        <v>191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9">
        <v>0</v>
      </c>
    </row>
    <row r="94" spans="1:30" ht="45">
      <c r="A94" s="18"/>
      <c r="B94" s="46" t="s">
        <v>192</v>
      </c>
      <c r="C94" s="46" t="s">
        <v>193</v>
      </c>
      <c r="D94" s="46" t="s">
        <v>194</v>
      </c>
      <c r="E94" s="13">
        <v>1197.98</v>
      </c>
      <c r="F94" s="13">
        <v>1197.98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1000</v>
      </c>
      <c r="P94" s="13">
        <v>1218.53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9">
        <v>0</v>
      </c>
    </row>
    <row r="95" spans="1:30">
      <c r="A95" s="18"/>
      <c r="B95" s="46" t="s">
        <v>195</v>
      </c>
      <c r="C95" s="46" t="s">
        <v>196</v>
      </c>
      <c r="D95" s="46" t="s">
        <v>197</v>
      </c>
      <c r="E95" s="13">
        <v>3533.93</v>
      </c>
      <c r="F95" s="13">
        <v>3533.93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3000</v>
      </c>
      <c r="P95" s="13">
        <v>1286.8599999999999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9">
        <v>0</v>
      </c>
    </row>
    <row r="96" spans="1:30" s="2" customFormat="1" ht="30">
      <c r="A96" s="18"/>
      <c r="B96" s="46"/>
      <c r="C96" s="46">
        <v>34312</v>
      </c>
      <c r="D96" s="15" t="s">
        <v>266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130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9">
        <v>0</v>
      </c>
    </row>
    <row r="97" spans="1:30" s="2" customFormat="1" ht="30">
      <c r="A97" s="18"/>
      <c r="B97" s="46"/>
      <c r="C97" s="46">
        <v>3432</v>
      </c>
      <c r="D97" s="15" t="s">
        <v>267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250</v>
      </c>
      <c r="P97" s="13">
        <v>227.11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9">
        <v>0</v>
      </c>
    </row>
    <row r="98" spans="1:30" ht="30">
      <c r="A98" s="18"/>
      <c r="B98" s="46" t="s">
        <v>198</v>
      </c>
      <c r="C98" s="46">
        <v>3433</v>
      </c>
      <c r="D98" s="46" t="s">
        <v>199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50</v>
      </c>
      <c r="P98" s="13">
        <v>32.549999999999997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9">
        <v>0</v>
      </c>
    </row>
    <row r="99" spans="1:30" s="9" customFormat="1" ht="45">
      <c r="A99" s="18"/>
      <c r="B99" s="46"/>
      <c r="C99" s="46">
        <v>37229</v>
      </c>
      <c r="D99" s="15" t="s">
        <v>289</v>
      </c>
      <c r="E99" s="13">
        <v>0</v>
      </c>
      <c r="F99" s="13">
        <v>0</v>
      </c>
      <c r="G99" s="13">
        <v>0</v>
      </c>
      <c r="H99" s="13">
        <v>0</v>
      </c>
      <c r="I99" s="13"/>
      <c r="J99" s="13"/>
      <c r="K99" s="13">
        <v>0</v>
      </c>
      <c r="L99" s="13">
        <v>0</v>
      </c>
      <c r="M99" s="13">
        <v>0</v>
      </c>
      <c r="N99" s="13">
        <v>0</v>
      </c>
      <c r="O99" s="13">
        <v>2832.52</v>
      </c>
      <c r="P99" s="13">
        <v>2832.52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9">
        <v>0</v>
      </c>
    </row>
    <row r="100" spans="1:30">
      <c r="A100" s="78" t="s">
        <v>200</v>
      </c>
      <c r="B100" s="79"/>
      <c r="C100" s="79"/>
      <c r="D100" s="79"/>
      <c r="E100" s="11">
        <v>52937.45</v>
      </c>
      <c r="F100" s="11">
        <v>52937.45</v>
      </c>
      <c r="G100" s="16">
        <v>0</v>
      </c>
      <c r="H100" s="16">
        <v>0</v>
      </c>
      <c r="I100" s="11">
        <v>0</v>
      </c>
      <c r="J100" s="11">
        <v>0</v>
      </c>
      <c r="K100" s="16">
        <v>0</v>
      </c>
      <c r="L100" s="16">
        <v>0</v>
      </c>
      <c r="M100" s="16">
        <v>0</v>
      </c>
      <c r="N100" s="16">
        <v>0</v>
      </c>
      <c r="O100" s="11">
        <v>100650</v>
      </c>
      <c r="P100" s="11">
        <f>P101+P102+P103+P104+P105+P106+P107</f>
        <v>85715.01</v>
      </c>
      <c r="Q100" s="16">
        <v>0</v>
      </c>
      <c r="R100" s="16">
        <v>0</v>
      </c>
      <c r="S100" s="11">
        <v>2000</v>
      </c>
      <c r="T100" s="11">
        <f>T104</f>
        <v>2000</v>
      </c>
      <c r="U100" s="11">
        <v>4000</v>
      </c>
      <c r="V100" s="11">
        <f>V104</f>
        <v>4000</v>
      </c>
      <c r="W100" s="11">
        <v>0</v>
      </c>
      <c r="X100" s="11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20">
        <v>0</v>
      </c>
    </row>
    <row r="101" spans="1:30" ht="90">
      <c r="A101" s="18"/>
      <c r="B101" s="46" t="s">
        <v>201</v>
      </c>
      <c r="C101" s="46" t="s">
        <v>202</v>
      </c>
      <c r="D101" s="46" t="s">
        <v>203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9500</v>
      </c>
      <c r="P101" s="13">
        <v>8550.89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9">
        <v>0</v>
      </c>
    </row>
    <row r="102" spans="1:30" s="9" customFormat="1" ht="90">
      <c r="A102" s="18"/>
      <c r="B102" s="46"/>
      <c r="C102" s="46">
        <v>32242</v>
      </c>
      <c r="D102" s="15" t="s">
        <v>290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8500</v>
      </c>
      <c r="P102" s="13">
        <v>6643.31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9">
        <v>0</v>
      </c>
    </row>
    <row r="103" spans="1:30" ht="75">
      <c r="A103" s="18"/>
      <c r="B103" s="46" t="s">
        <v>204</v>
      </c>
      <c r="C103" s="46" t="s">
        <v>205</v>
      </c>
      <c r="D103" s="46" t="s">
        <v>206</v>
      </c>
      <c r="E103" s="13">
        <v>8000</v>
      </c>
      <c r="F103" s="13">
        <v>8000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9500</v>
      </c>
      <c r="P103" s="13">
        <v>8154.99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9">
        <v>0</v>
      </c>
    </row>
    <row r="104" spans="1:30" ht="75">
      <c r="A104" s="18"/>
      <c r="B104" s="46" t="s">
        <v>207</v>
      </c>
      <c r="C104" s="46" t="s">
        <v>208</v>
      </c>
      <c r="D104" s="46" t="s">
        <v>209</v>
      </c>
      <c r="E104" s="13">
        <v>16745.5</v>
      </c>
      <c r="F104" s="13">
        <v>16745.5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2000</v>
      </c>
      <c r="P104" s="13">
        <v>1800</v>
      </c>
      <c r="Q104" s="13">
        <v>0</v>
      </c>
      <c r="R104" s="13">
        <v>0</v>
      </c>
      <c r="S104" s="13">
        <v>2000</v>
      </c>
      <c r="T104" s="13">
        <v>2000</v>
      </c>
      <c r="U104" s="13">
        <v>4000</v>
      </c>
      <c r="V104" s="13">
        <v>4000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9">
        <v>0</v>
      </c>
    </row>
    <row r="105" spans="1:30" ht="75">
      <c r="A105" s="18"/>
      <c r="B105" s="46" t="s">
        <v>210</v>
      </c>
      <c r="C105" s="46" t="s">
        <v>211</v>
      </c>
      <c r="D105" s="46" t="s">
        <v>212</v>
      </c>
      <c r="E105" s="13">
        <v>14000</v>
      </c>
      <c r="F105" s="13">
        <v>14000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65000</v>
      </c>
      <c r="P105" s="13">
        <v>54877.49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4">
        <v>0</v>
      </c>
      <c r="X105" s="14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9">
        <v>0</v>
      </c>
    </row>
    <row r="106" spans="1:30" ht="75">
      <c r="A106" s="18"/>
      <c r="B106" s="46" t="s">
        <v>213</v>
      </c>
      <c r="C106" s="46" t="s">
        <v>214</v>
      </c>
      <c r="D106" s="46" t="s">
        <v>215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2150</v>
      </c>
      <c r="P106" s="13">
        <v>2125.83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9">
        <v>0</v>
      </c>
    </row>
    <row r="107" spans="1:30" ht="60">
      <c r="A107" s="18"/>
      <c r="B107" s="46" t="s">
        <v>216</v>
      </c>
      <c r="C107" s="46" t="s">
        <v>217</v>
      </c>
      <c r="D107" s="46" t="s">
        <v>218</v>
      </c>
      <c r="E107" s="13">
        <v>14191.95</v>
      </c>
      <c r="F107" s="13">
        <v>14191.95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4000</v>
      </c>
      <c r="P107" s="13">
        <v>3562.5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9">
        <v>0</v>
      </c>
    </row>
    <row r="108" spans="1:30" s="6" customFormat="1">
      <c r="A108" s="22" t="s">
        <v>277</v>
      </c>
      <c r="B108" s="46"/>
      <c r="C108" s="44"/>
      <c r="D108" s="44"/>
      <c r="E108" s="11">
        <v>0</v>
      </c>
      <c r="F108" s="11">
        <v>0</v>
      </c>
      <c r="G108" s="16">
        <v>0</v>
      </c>
      <c r="H108" s="55">
        <v>0</v>
      </c>
      <c r="I108" s="12">
        <v>6000</v>
      </c>
      <c r="J108" s="12">
        <v>6000</v>
      </c>
      <c r="K108" s="16">
        <v>0</v>
      </c>
      <c r="L108" s="55">
        <v>0</v>
      </c>
      <c r="M108" s="16">
        <v>0</v>
      </c>
      <c r="N108" s="55">
        <v>0</v>
      </c>
      <c r="O108" s="12">
        <v>0</v>
      </c>
      <c r="P108" s="12">
        <v>0</v>
      </c>
      <c r="Q108" s="16">
        <v>0</v>
      </c>
      <c r="R108" s="55">
        <v>0</v>
      </c>
      <c r="S108" s="12">
        <v>6283000</v>
      </c>
      <c r="T108" s="12">
        <f>T109+T110+T111</f>
        <v>5631155.7199999997</v>
      </c>
      <c r="U108" s="12">
        <v>0</v>
      </c>
      <c r="V108" s="12">
        <v>0</v>
      </c>
      <c r="W108" s="12">
        <v>0</v>
      </c>
      <c r="X108" s="12">
        <v>0</v>
      </c>
      <c r="Y108" s="16">
        <v>0</v>
      </c>
      <c r="Z108" s="55">
        <v>0</v>
      </c>
      <c r="AA108" s="16">
        <v>0</v>
      </c>
      <c r="AB108" s="55">
        <v>0</v>
      </c>
      <c r="AC108" s="16">
        <v>0</v>
      </c>
      <c r="AD108" s="57">
        <v>0</v>
      </c>
    </row>
    <row r="109" spans="1:30" s="6" customFormat="1" ht="29.25" customHeight="1">
      <c r="A109" s="43"/>
      <c r="B109" s="44"/>
      <c r="C109" s="15">
        <v>31111</v>
      </c>
      <c r="D109" s="15" t="s">
        <v>278</v>
      </c>
      <c r="E109" s="13">
        <v>0</v>
      </c>
      <c r="F109" s="13">
        <v>0</v>
      </c>
      <c r="G109" s="13">
        <v>0</v>
      </c>
      <c r="H109" s="14">
        <v>0</v>
      </c>
      <c r="I109" s="14">
        <v>0</v>
      </c>
      <c r="J109" s="14">
        <v>0</v>
      </c>
      <c r="K109" s="13">
        <v>0</v>
      </c>
      <c r="L109" s="14">
        <v>0</v>
      </c>
      <c r="M109" s="13">
        <v>0</v>
      </c>
      <c r="N109" s="14">
        <v>0</v>
      </c>
      <c r="O109" s="14">
        <v>0</v>
      </c>
      <c r="P109" s="14">
        <v>0</v>
      </c>
      <c r="Q109" s="13">
        <v>0</v>
      </c>
      <c r="R109" s="14">
        <v>0</v>
      </c>
      <c r="S109" s="14">
        <v>5253000</v>
      </c>
      <c r="T109" s="14">
        <f>51790.26+4687621.55</f>
        <v>4739411.8099999996</v>
      </c>
      <c r="U109" s="14">
        <v>0</v>
      </c>
      <c r="V109" s="14">
        <v>0</v>
      </c>
      <c r="W109" s="14">
        <v>0</v>
      </c>
      <c r="X109" s="14">
        <v>0</v>
      </c>
      <c r="Y109" s="13">
        <v>0</v>
      </c>
      <c r="Z109" s="14">
        <v>0</v>
      </c>
      <c r="AA109" s="13">
        <v>0</v>
      </c>
      <c r="AB109" s="14">
        <v>0</v>
      </c>
      <c r="AC109" s="13">
        <v>0</v>
      </c>
      <c r="AD109" s="58">
        <v>0</v>
      </c>
    </row>
    <row r="110" spans="1:30" s="6" customFormat="1" ht="29.25" customHeight="1">
      <c r="A110" s="43"/>
      <c r="B110" s="44"/>
      <c r="C110" s="15">
        <v>3121</v>
      </c>
      <c r="D110" s="15" t="s">
        <v>279</v>
      </c>
      <c r="E110" s="13">
        <v>0</v>
      </c>
      <c r="F110" s="13">
        <v>0</v>
      </c>
      <c r="G110" s="13">
        <v>0</v>
      </c>
      <c r="H110" s="14">
        <v>0</v>
      </c>
      <c r="I110" s="14">
        <v>6000</v>
      </c>
      <c r="J110" s="14">
        <v>6000</v>
      </c>
      <c r="K110" s="13">
        <v>0</v>
      </c>
      <c r="L110" s="14">
        <v>0</v>
      </c>
      <c r="M110" s="13">
        <v>0</v>
      </c>
      <c r="N110" s="14">
        <v>0</v>
      </c>
      <c r="O110" s="14">
        <v>0</v>
      </c>
      <c r="P110" s="14">
        <v>0</v>
      </c>
      <c r="Q110" s="13">
        <v>0</v>
      </c>
      <c r="R110" s="14">
        <v>0</v>
      </c>
      <c r="S110" s="14">
        <v>230000</v>
      </c>
      <c r="T110" s="14">
        <v>199341.29</v>
      </c>
      <c r="U110" s="14">
        <v>0</v>
      </c>
      <c r="V110" s="14">
        <v>0</v>
      </c>
      <c r="W110" s="14">
        <v>0</v>
      </c>
      <c r="X110" s="14">
        <v>0</v>
      </c>
      <c r="Y110" s="13">
        <v>0</v>
      </c>
      <c r="Z110" s="14">
        <v>0</v>
      </c>
      <c r="AA110" s="13">
        <v>0</v>
      </c>
      <c r="AB110" s="14">
        <v>0</v>
      </c>
      <c r="AC110" s="13">
        <v>0</v>
      </c>
      <c r="AD110" s="58">
        <v>0</v>
      </c>
    </row>
    <row r="111" spans="1:30" s="6" customFormat="1" ht="29.25" customHeight="1">
      <c r="A111" s="43"/>
      <c r="B111" s="44"/>
      <c r="C111" s="15">
        <v>313</v>
      </c>
      <c r="D111" s="15" t="s">
        <v>280</v>
      </c>
      <c r="E111" s="13">
        <v>0</v>
      </c>
      <c r="F111" s="13">
        <v>0</v>
      </c>
      <c r="G111" s="13">
        <v>0</v>
      </c>
      <c r="H111" s="14">
        <v>0</v>
      </c>
      <c r="I111" s="14">
        <v>0</v>
      </c>
      <c r="J111" s="14">
        <v>0</v>
      </c>
      <c r="K111" s="13">
        <v>0</v>
      </c>
      <c r="L111" s="14">
        <v>0</v>
      </c>
      <c r="M111" s="13">
        <v>0</v>
      </c>
      <c r="N111" s="14">
        <v>0</v>
      </c>
      <c r="O111" s="14">
        <v>0</v>
      </c>
      <c r="P111" s="14">
        <v>0</v>
      </c>
      <c r="Q111" s="13">
        <v>0</v>
      </c>
      <c r="R111" s="14">
        <v>0</v>
      </c>
      <c r="S111" s="14">
        <v>800000</v>
      </c>
      <c r="T111" s="14">
        <v>692402.62</v>
      </c>
      <c r="U111" s="14">
        <v>0</v>
      </c>
      <c r="V111" s="14">
        <v>0</v>
      </c>
      <c r="W111" s="14">
        <v>0</v>
      </c>
      <c r="X111" s="14">
        <v>0</v>
      </c>
      <c r="Y111" s="13">
        <v>0</v>
      </c>
      <c r="Z111" s="14">
        <v>0</v>
      </c>
      <c r="AA111" s="13">
        <v>0</v>
      </c>
      <c r="AB111" s="14">
        <v>0</v>
      </c>
      <c r="AC111" s="13">
        <v>0</v>
      </c>
      <c r="AD111" s="58">
        <v>0</v>
      </c>
    </row>
    <row r="112" spans="1:30">
      <c r="A112" s="78" t="s">
        <v>219</v>
      </c>
      <c r="B112" s="79"/>
      <c r="C112" s="79"/>
      <c r="D112" s="79"/>
      <c r="E112" s="11">
        <v>154897.9</v>
      </c>
      <c r="F112" s="11">
        <v>154897.9</v>
      </c>
      <c r="G112" s="16">
        <v>0</v>
      </c>
      <c r="H112" s="16">
        <v>0</v>
      </c>
      <c r="I112" s="11">
        <v>0</v>
      </c>
      <c r="J112" s="11">
        <v>0</v>
      </c>
      <c r="K112" s="16">
        <v>0</v>
      </c>
      <c r="L112" s="16">
        <v>0</v>
      </c>
      <c r="M112" s="16">
        <v>0</v>
      </c>
      <c r="N112" s="16">
        <v>0</v>
      </c>
      <c r="O112" s="11">
        <v>0</v>
      </c>
      <c r="P112" s="11">
        <v>0</v>
      </c>
      <c r="Q112" s="16">
        <v>0</v>
      </c>
      <c r="R112" s="16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20">
        <v>0</v>
      </c>
    </row>
    <row r="113" spans="1:30">
      <c r="A113" s="78" t="s">
        <v>29</v>
      </c>
      <c r="B113" s="79"/>
      <c r="C113" s="79"/>
      <c r="D113" s="79"/>
      <c r="E113" s="11">
        <v>154897.9</v>
      </c>
      <c r="F113" s="11">
        <v>154897.9</v>
      </c>
      <c r="G113" s="16">
        <v>0</v>
      </c>
      <c r="H113" s="16">
        <v>0</v>
      </c>
      <c r="I113" s="11">
        <v>0</v>
      </c>
      <c r="J113" s="11">
        <v>0</v>
      </c>
      <c r="K113" s="16">
        <v>0</v>
      </c>
      <c r="L113" s="16">
        <v>0</v>
      </c>
      <c r="M113" s="16">
        <v>0</v>
      </c>
      <c r="N113" s="16">
        <v>0</v>
      </c>
      <c r="O113" s="11">
        <v>0</v>
      </c>
      <c r="P113" s="11">
        <v>0</v>
      </c>
      <c r="Q113" s="16">
        <v>0</v>
      </c>
      <c r="R113" s="16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20">
        <v>0</v>
      </c>
    </row>
    <row r="114" spans="1:30">
      <c r="A114" s="78" t="s">
        <v>31</v>
      </c>
      <c r="B114" s="79"/>
      <c r="C114" s="79"/>
      <c r="D114" s="79"/>
      <c r="E114" s="11">
        <v>154897.9</v>
      </c>
      <c r="F114" s="11">
        <v>154897.9</v>
      </c>
      <c r="G114" s="16">
        <v>0</v>
      </c>
      <c r="H114" s="16">
        <v>0</v>
      </c>
      <c r="I114" s="11">
        <v>0</v>
      </c>
      <c r="J114" s="11">
        <v>0</v>
      </c>
      <c r="K114" s="16">
        <v>0</v>
      </c>
      <c r="L114" s="16">
        <v>0</v>
      </c>
      <c r="M114" s="16">
        <v>0</v>
      </c>
      <c r="N114" s="16">
        <v>0</v>
      </c>
      <c r="O114" s="11">
        <v>0</v>
      </c>
      <c r="P114" s="11">
        <v>0</v>
      </c>
      <c r="Q114" s="16">
        <v>0</v>
      </c>
      <c r="R114" s="16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20">
        <v>0</v>
      </c>
    </row>
    <row r="115" spans="1:30" s="3" customFormat="1" ht="30">
      <c r="A115" s="21"/>
      <c r="B115" s="15"/>
      <c r="C115" s="15">
        <v>32231</v>
      </c>
      <c r="D115" s="15" t="s">
        <v>74</v>
      </c>
      <c r="E115" s="13">
        <v>33130.979999999996</v>
      </c>
      <c r="F115" s="13">
        <v>33130.979999999996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9">
        <v>0</v>
      </c>
    </row>
    <row r="116" spans="1:30">
      <c r="A116" s="18"/>
      <c r="B116" s="46"/>
      <c r="C116" s="46">
        <v>32233</v>
      </c>
      <c r="D116" s="15" t="s">
        <v>77</v>
      </c>
      <c r="E116" s="13">
        <v>52326.52</v>
      </c>
      <c r="F116" s="13">
        <v>52326.52</v>
      </c>
      <c r="G116" s="13">
        <v>0</v>
      </c>
      <c r="H116" s="14">
        <v>0</v>
      </c>
      <c r="I116" s="14">
        <v>0</v>
      </c>
      <c r="J116" s="14">
        <v>0</v>
      </c>
      <c r="K116" s="13">
        <v>0</v>
      </c>
      <c r="L116" s="14">
        <v>0</v>
      </c>
      <c r="M116" s="13">
        <v>0</v>
      </c>
      <c r="N116" s="14">
        <v>0</v>
      </c>
      <c r="O116" s="14">
        <v>0</v>
      </c>
      <c r="P116" s="14">
        <v>0</v>
      </c>
      <c r="Q116" s="13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3">
        <v>0</v>
      </c>
      <c r="Z116" s="14">
        <v>0</v>
      </c>
      <c r="AA116" s="13">
        <v>0</v>
      </c>
      <c r="AB116" s="14">
        <v>0</v>
      </c>
      <c r="AC116" s="13">
        <v>0</v>
      </c>
      <c r="AD116" s="58">
        <v>0</v>
      </c>
    </row>
    <row r="117" spans="1:30">
      <c r="A117" s="18"/>
      <c r="B117" s="46"/>
      <c r="C117" s="46">
        <v>32341</v>
      </c>
      <c r="D117" s="15" t="s">
        <v>109</v>
      </c>
      <c r="E117" s="13">
        <v>3251.41</v>
      </c>
      <c r="F117" s="13">
        <v>3251.41</v>
      </c>
      <c r="G117" s="13">
        <v>0</v>
      </c>
      <c r="H117" s="14">
        <v>0</v>
      </c>
      <c r="I117" s="14">
        <v>0</v>
      </c>
      <c r="J117" s="14">
        <v>0</v>
      </c>
      <c r="K117" s="13">
        <v>0</v>
      </c>
      <c r="L117" s="14">
        <v>0</v>
      </c>
      <c r="M117" s="13">
        <v>0</v>
      </c>
      <c r="N117" s="14">
        <v>0</v>
      </c>
      <c r="O117" s="14">
        <v>0</v>
      </c>
      <c r="P117" s="14">
        <v>0</v>
      </c>
      <c r="Q117" s="13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3">
        <v>0</v>
      </c>
      <c r="Z117" s="14">
        <v>0</v>
      </c>
      <c r="AA117" s="13">
        <v>0</v>
      </c>
      <c r="AB117" s="14">
        <v>0</v>
      </c>
      <c r="AC117" s="13">
        <v>0</v>
      </c>
      <c r="AD117" s="58">
        <v>0</v>
      </c>
    </row>
    <row r="118" spans="1:30" ht="30">
      <c r="A118" s="18"/>
      <c r="B118" s="46"/>
      <c r="C118" s="46">
        <v>32342</v>
      </c>
      <c r="D118" s="15" t="s">
        <v>112</v>
      </c>
      <c r="E118" s="13">
        <v>632.39</v>
      </c>
      <c r="F118" s="13">
        <v>632.39</v>
      </c>
      <c r="G118" s="13">
        <v>0</v>
      </c>
      <c r="H118" s="14">
        <v>0</v>
      </c>
      <c r="I118" s="14">
        <v>0</v>
      </c>
      <c r="J118" s="14">
        <v>0</v>
      </c>
      <c r="K118" s="13">
        <v>0</v>
      </c>
      <c r="L118" s="14">
        <v>0</v>
      </c>
      <c r="M118" s="13">
        <v>0</v>
      </c>
      <c r="N118" s="14">
        <v>0</v>
      </c>
      <c r="O118" s="14">
        <v>0</v>
      </c>
      <c r="P118" s="14">
        <v>0</v>
      </c>
      <c r="Q118" s="13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3">
        <v>0</v>
      </c>
      <c r="Z118" s="14">
        <v>0</v>
      </c>
      <c r="AA118" s="13">
        <v>0</v>
      </c>
      <c r="AB118" s="14">
        <v>0</v>
      </c>
      <c r="AC118" s="13">
        <v>0</v>
      </c>
      <c r="AD118" s="58">
        <v>0</v>
      </c>
    </row>
    <row r="119" spans="1:30" ht="30">
      <c r="A119" s="18"/>
      <c r="B119" s="46"/>
      <c r="C119" s="46">
        <v>32349</v>
      </c>
      <c r="D119" s="15" t="s">
        <v>121</v>
      </c>
      <c r="E119" s="13">
        <v>28056.6</v>
      </c>
      <c r="F119" s="13">
        <v>28056.6</v>
      </c>
      <c r="G119" s="13">
        <v>0</v>
      </c>
      <c r="H119" s="14">
        <v>0</v>
      </c>
      <c r="I119" s="14">
        <v>0</v>
      </c>
      <c r="J119" s="14">
        <v>0</v>
      </c>
      <c r="K119" s="13">
        <v>0</v>
      </c>
      <c r="L119" s="14">
        <v>0</v>
      </c>
      <c r="M119" s="13">
        <v>0</v>
      </c>
      <c r="N119" s="14">
        <v>0</v>
      </c>
      <c r="O119" s="14">
        <v>0</v>
      </c>
      <c r="P119" s="14">
        <v>0</v>
      </c>
      <c r="Q119" s="13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3">
        <v>0</v>
      </c>
      <c r="Z119" s="14">
        <v>0</v>
      </c>
      <c r="AA119" s="13">
        <v>0</v>
      </c>
      <c r="AB119" s="14">
        <v>0</v>
      </c>
      <c r="AC119" s="13">
        <v>0</v>
      </c>
      <c r="AD119" s="58">
        <v>0</v>
      </c>
    </row>
    <row r="120" spans="1:30" ht="30">
      <c r="A120" s="18"/>
      <c r="B120" s="46"/>
      <c r="C120" s="46">
        <v>32352</v>
      </c>
      <c r="D120" s="15" t="s">
        <v>123</v>
      </c>
      <c r="E120" s="13">
        <v>37500</v>
      </c>
      <c r="F120" s="13">
        <v>37500</v>
      </c>
      <c r="G120" s="13">
        <v>0</v>
      </c>
      <c r="H120" s="14">
        <v>0</v>
      </c>
      <c r="I120" s="14">
        <v>0</v>
      </c>
      <c r="J120" s="14">
        <v>0</v>
      </c>
      <c r="K120" s="13">
        <v>0</v>
      </c>
      <c r="L120" s="14">
        <v>0</v>
      </c>
      <c r="M120" s="13">
        <v>0</v>
      </c>
      <c r="N120" s="14">
        <v>0</v>
      </c>
      <c r="O120" s="14">
        <v>0</v>
      </c>
      <c r="P120" s="14">
        <v>0</v>
      </c>
      <c r="Q120" s="13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3">
        <v>0</v>
      </c>
      <c r="Z120" s="14">
        <v>0</v>
      </c>
      <c r="AA120" s="13">
        <v>0</v>
      </c>
      <c r="AB120" s="14">
        <v>0</v>
      </c>
      <c r="AC120" s="13">
        <v>0</v>
      </c>
      <c r="AD120" s="58">
        <v>0</v>
      </c>
    </row>
    <row r="121" spans="1:30" ht="45">
      <c r="A121" s="18"/>
      <c r="B121" s="46"/>
      <c r="C121" s="46">
        <v>32396</v>
      </c>
      <c r="D121" s="15" t="s">
        <v>259</v>
      </c>
      <c r="E121" s="13">
        <v>0</v>
      </c>
      <c r="F121" s="13">
        <v>0</v>
      </c>
      <c r="G121" s="13">
        <v>0</v>
      </c>
      <c r="H121" s="14">
        <v>0</v>
      </c>
      <c r="I121" s="14">
        <v>0</v>
      </c>
      <c r="J121" s="14">
        <v>0</v>
      </c>
      <c r="K121" s="13">
        <v>0</v>
      </c>
      <c r="L121" s="14">
        <v>0</v>
      </c>
      <c r="M121" s="13">
        <v>0</v>
      </c>
      <c r="N121" s="14">
        <v>0</v>
      </c>
      <c r="O121" s="14">
        <v>0</v>
      </c>
      <c r="P121" s="14">
        <v>0</v>
      </c>
      <c r="Q121" s="13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3">
        <v>0</v>
      </c>
      <c r="Z121" s="14">
        <v>0</v>
      </c>
      <c r="AA121" s="13">
        <v>0</v>
      </c>
      <c r="AB121" s="14">
        <v>0</v>
      </c>
      <c r="AC121" s="13">
        <v>0</v>
      </c>
      <c r="AD121" s="58">
        <v>0</v>
      </c>
    </row>
    <row r="122" spans="1:30" s="8" customFormat="1" ht="29.25" customHeight="1">
      <c r="A122" s="76" t="s">
        <v>260</v>
      </c>
      <c r="B122" s="77"/>
      <c r="C122" s="77"/>
      <c r="D122" s="77"/>
      <c r="E122" s="11">
        <v>0</v>
      </c>
      <c r="F122" s="11">
        <v>0</v>
      </c>
      <c r="G122" s="16">
        <v>0</v>
      </c>
      <c r="H122" s="55">
        <v>0</v>
      </c>
      <c r="I122" s="12">
        <v>0</v>
      </c>
      <c r="J122" s="12">
        <v>0</v>
      </c>
      <c r="K122" s="16">
        <v>0</v>
      </c>
      <c r="L122" s="55">
        <v>0</v>
      </c>
      <c r="M122" s="16">
        <v>0</v>
      </c>
      <c r="N122" s="55">
        <v>0</v>
      </c>
      <c r="O122" s="12">
        <v>0</v>
      </c>
      <c r="P122" s="12">
        <v>0</v>
      </c>
      <c r="Q122" s="16">
        <v>0</v>
      </c>
      <c r="R122" s="55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6">
        <v>0</v>
      </c>
      <c r="Z122" s="55">
        <v>0</v>
      </c>
      <c r="AA122" s="16">
        <v>0</v>
      </c>
      <c r="AB122" s="55">
        <v>0</v>
      </c>
      <c r="AC122" s="16">
        <v>0</v>
      </c>
      <c r="AD122" s="57">
        <v>0</v>
      </c>
    </row>
    <row r="123" spans="1:30">
      <c r="A123" s="18"/>
      <c r="B123" s="46"/>
      <c r="C123" s="46">
        <v>32331</v>
      </c>
      <c r="D123" s="15" t="s">
        <v>281</v>
      </c>
      <c r="E123" s="13">
        <v>0</v>
      </c>
      <c r="F123" s="13">
        <v>0</v>
      </c>
      <c r="G123" s="13">
        <v>0</v>
      </c>
      <c r="H123" s="14">
        <v>0</v>
      </c>
      <c r="I123" s="14">
        <v>0</v>
      </c>
      <c r="J123" s="14">
        <v>0</v>
      </c>
      <c r="K123" s="13">
        <v>0</v>
      </c>
      <c r="L123" s="14">
        <v>0</v>
      </c>
      <c r="M123" s="13">
        <v>0</v>
      </c>
      <c r="N123" s="14">
        <v>0</v>
      </c>
      <c r="O123" s="14">
        <v>0</v>
      </c>
      <c r="P123" s="14">
        <v>0</v>
      </c>
      <c r="Q123" s="13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3">
        <v>0</v>
      </c>
      <c r="Z123" s="14">
        <v>0</v>
      </c>
      <c r="AA123" s="13">
        <v>0</v>
      </c>
      <c r="AB123" s="14">
        <v>0</v>
      </c>
      <c r="AC123" s="13">
        <v>0</v>
      </c>
      <c r="AD123" s="58">
        <v>0</v>
      </c>
    </row>
    <row r="124" spans="1:30">
      <c r="A124" s="18"/>
      <c r="B124" s="46"/>
      <c r="C124" s="46">
        <v>32332</v>
      </c>
      <c r="D124" s="15" t="s">
        <v>103</v>
      </c>
      <c r="E124" s="13">
        <v>0</v>
      </c>
      <c r="F124" s="13">
        <v>0</v>
      </c>
      <c r="G124" s="13">
        <v>0</v>
      </c>
      <c r="H124" s="14">
        <v>0</v>
      </c>
      <c r="I124" s="14">
        <v>0</v>
      </c>
      <c r="J124" s="14">
        <v>0</v>
      </c>
      <c r="K124" s="13">
        <v>0</v>
      </c>
      <c r="L124" s="14">
        <v>0</v>
      </c>
      <c r="M124" s="13">
        <v>0</v>
      </c>
      <c r="N124" s="14">
        <v>0</v>
      </c>
      <c r="O124" s="14">
        <v>0</v>
      </c>
      <c r="P124" s="14">
        <v>0</v>
      </c>
      <c r="Q124" s="13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3">
        <v>0</v>
      </c>
      <c r="Z124" s="14">
        <v>0</v>
      </c>
      <c r="AA124" s="13">
        <v>0</v>
      </c>
      <c r="AB124" s="14">
        <v>0</v>
      </c>
      <c r="AC124" s="13">
        <v>0</v>
      </c>
      <c r="AD124" s="58">
        <v>0</v>
      </c>
    </row>
    <row r="125" spans="1:30" ht="30">
      <c r="A125" s="18"/>
      <c r="B125" s="46"/>
      <c r="C125" s="46">
        <v>32334</v>
      </c>
      <c r="D125" s="15" t="s">
        <v>261</v>
      </c>
      <c r="E125" s="13">
        <v>0</v>
      </c>
      <c r="F125" s="13">
        <v>0</v>
      </c>
      <c r="G125" s="13">
        <v>0</v>
      </c>
      <c r="H125" s="14">
        <v>0</v>
      </c>
      <c r="I125" s="14">
        <v>0</v>
      </c>
      <c r="J125" s="14">
        <v>0</v>
      </c>
      <c r="K125" s="13">
        <v>0</v>
      </c>
      <c r="L125" s="14">
        <v>0</v>
      </c>
      <c r="M125" s="13">
        <v>0</v>
      </c>
      <c r="N125" s="14">
        <v>0</v>
      </c>
      <c r="O125" s="14">
        <v>0</v>
      </c>
      <c r="P125" s="14">
        <v>0</v>
      </c>
      <c r="Q125" s="13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3">
        <v>0</v>
      </c>
      <c r="Z125" s="14">
        <v>0</v>
      </c>
      <c r="AA125" s="13">
        <v>0</v>
      </c>
      <c r="AB125" s="14">
        <v>0</v>
      </c>
      <c r="AC125" s="13">
        <v>0</v>
      </c>
      <c r="AD125" s="58">
        <v>0</v>
      </c>
    </row>
    <row r="126" spans="1:30" ht="45">
      <c r="A126" s="18"/>
      <c r="B126" s="46"/>
      <c r="C126" s="46">
        <v>32339</v>
      </c>
      <c r="D126" s="15" t="s">
        <v>106</v>
      </c>
      <c r="E126" s="13">
        <v>0</v>
      </c>
      <c r="F126" s="13">
        <v>0</v>
      </c>
      <c r="G126" s="13">
        <v>0</v>
      </c>
      <c r="H126" s="14">
        <v>0</v>
      </c>
      <c r="I126" s="14">
        <v>0</v>
      </c>
      <c r="J126" s="14">
        <v>0</v>
      </c>
      <c r="K126" s="13">
        <v>0</v>
      </c>
      <c r="L126" s="14">
        <v>0</v>
      </c>
      <c r="M126" s="13">
        <v>0</v>
      </c>
      <c r="N126" s="14">
        <v>0</v>
      </c>
      <c r="O126" s="14">
        <v>0</v>
      </c>
      <c r="P126" s="14">
        <v>0</v>
      </c>
      <c r="Q126" s="13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3">
        <v>0</v>
      </c>
      <c r="Z126" s="14">
        <v>0</v>
      </c>
      <c r="AA126" s="13">
        <v>0</v>
      </c>
      <c r="AB126" s="14">
        <v>0</v>
      </c>
      <c r="AC126" s="13">
        <v>0</v>
      </c>
      <c r="AD126" s="58">
        <v>0</v>
      </c>
    </row>
    <row r="127" spans="1:30">
      <c r="A127" s="18"/>
      <c r="B127" s="46"/>
      <c r="C127" s="46">
        <v>32372</v>
      </c>
      <c r="D127" s="15" t="s">
        <v>141</v>
      </c>
      <c r="E127" s="13">
        <v>0</v>
      </c>
      <c r="F127" s="13">
        <v>0</v>
      </c>
      <c r="G127" s="13">
        <v>0</v>
      </c>
      <c r="H127" s="14">
        <v>0</v>
      </c>
      <c r="I127" s="14">
        <v>0</v>
      </c>
      <c r="J127" s="14">
        <v>0</v>
      </c>
      <c r="K127" s="13">
        <v>0</v>
      </c>
      <c r="L127" s="14">
        <v>0</v>
      </c>
      <c r="M127" s="13">
        <v>0</v>
      </c>
      <c r="N127" s="14">
        <v>0</v>
      </c>
      <c r="O127" s="14">
        <v>0</v>
      </c>
      <c r="P127" s="14">
        <v>0</v>
      </c>
      <c r="Q127" s="13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3">
        <v>0</v>
      </c>
      <c r="Z127" s="14">
        <v>0</v>
      </c>
      <c r="AA127" s="13">
        <v>0</v>
      </c>
      <c r="AB127" s="14">
        <v>0</v>
      </c>
      <c r="AC127" s="13">
        <v>0</v>
      </c>
      <c r="AD127" s="58">
        <v>0</v>
      </c>
    </row>
    <row r="128" spans="1:30" ht="30">
      <c r="A128" s="18"/>
      <c r="B128" s="46"/>
      <c r="C128" s="46">
        <v>32392</v>
      </c>
      <c r="D128" s="15" t="s">
        <v>156</v>
      </c>
      <c r="E128" s="13">
        <v>0</v>
      </c>
      <c r="F128" s="13">
        <v>0</v>
      </c>
      <c r="G128" s="13">
        <v>0</v>
      </c>
      <c r="H128" s="14">
        <v>0</v>
      </c>
      <c r="I128" s="14">
        <v>0</v>
      </c>
      <c r="J128" s="14">
        <v>0</v>
      </c>
      <c r="K128" s="13">
        <v>0</v>
      </c>
      <c r="L128" s="14">
        <v>0</v>
      </c>
      <c r="M128" s="13">
        <v>0</v>
      </c>
      <c r="N128" s="14">
        <v>0</v>
      </c>
      <c r="O128" s="14">
        <v>0</v>
      </c>
      <c r="P128" s="14">
        <v>0</v>
      </c>
      <c r="Q128" s="13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3">
        <v>0</v>
      </c>
      <c r="Z128" s="14">
        <v>0</v>
      </c>
      <c r="AA128" s="13">
        <v>0</v>
      </c>
      <c r="AB128" s="14">
        <v>0</v>
      </c>
      <c r="AC128" s="13">
        <v>0</v>
      </c>
      <c r="AD128" s="58">
        <v>0</v>
      </c>
    </row>
    <row r="129" spans="1:30" ht="33" customHeight="1" thickBot="1">
      <c r="A129" s="23"/>
      <c r="B129" s="24"/>
      <c r="C129" s="24">
        <v>32412</v>
      </c>
      <c r="D129" s="25" t="s">
        <v>273</v>
      </c>
      <c r="E129" s="26">
        <v>0</v>
      </c>
      <c r="F129" s="26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>
        <v>0</v>
      </c>
      <c r="AC129" s="28">
        <v>0</v>
      </c>
      <c r="AD129" s="59">
        <v>0</v>
      </c>
    </row>
  </sheetData>
  <mergeCells count="42">
    <mergeCell ref="A5:D5"/>
    <mergeCell ref="A6:D6"/>
    <mergeCell ref="A7:D7"/>
    <mergeCell ref="A8:D8"/>
    <mergeCell ref="U2:V2"/>
    <mergeCell ref="W2:X2"/>
    <mergeCell ref="Y2:Z2"/>
    <mergeCell ref="AC1:AD1"/>
    <mergeCell ref="K1:L1"/>
    <mergeCell ref="M1:N1"/>
    <mergeCell ref="AA2:AB2"/>
    <mergeCell ref="AC2:AD2"/>
    <mergeCell ref="U1:V1"/>
    <mergeCell ref="S1:T1"/>
    <mergeCell ref="W1:X1"/>
    <mergeCell ref="Y1:Z1"/>
    <mergeCell ref="AA1:AB1"/>
    <mergeCell ref="M2:N2"/>
    <mergeCell ref="O2:P2"/>
    <mergeCell ref="Q2:R2"/>
    <mergeCell ref="S2:T2"/>
    <mergeCell ref="A122:D122"/>
    <mergeCell ref="E2:F2"/>
    <mergeCell ref="G2:H2"/>
    <mergeCell ref="I2:J2"/>
    <mergeCell ref="K2:L2"/>
    <mergeCell ref="A113:D113"/>
    <mergeCell ref="A114:D114"/>
    <mergeCell ref="B1:B3"/>
    <mergeCell ref="C1:C3"/>
    <mergeCell ref="D1:D3"/>
    <mergeCell ref="A24:D24"/>
    <mergeCell ref="A25:D25"/>
    <mergeCell ref="A26:D26"/>
    <mergeCell ref="A100:D100"/>
    <mergeCell ref="A112:D112"/>
    <mergeCell ref="A4:D4"/>
    <mergeCell ref="E1:F1"/>
    <mergeCell ref="G1:H1"/>
    <mergeCell ref="I1:J1"/>
    <mergeCell ref="O1:P1"/>
    <mergeCell ref="Q1:R1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grad1</dc:creator>
  <cp:lastModifiedBy>comp</cp:lastModifiedBy>
  <cp:lastPrinted>2021-01-20T13:42:08Z</cp:lastPrinted>
  <dcterms:created xsi:type="dcterms:W3CDTF">2019-05-31T11:04:47Z</dcterms:created>
  <dcterms:modified xsi:type="dcterms:W3CDTF">2021-01-20T13:42:34Z</dcterms:modified>
</cp:coreProperties>
</file>