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5875" windowHeight="11310"/>
  </bookViews>
  <sheets>
    <sheet name="PRIHODI" sheetId="1" r:id="rId1"/>
    <sheet name="RASHODI" sheetId="2" r:id="rId2"/>
  </sheets>
  <calcPr calcId="125725"/>
</workbook>
</file>

<file path=xl/calcChain.xml><?xml version="1.0" encoding="utf-8"?>
<calcChain xmlns="http://schemas.openxmlformats.org/spreadsheetml/2006/main">
  <c r="P6" i="1"/>
  <c r="V5"/>
  <c r="V6"/>
  <c r="V7" i="2" l="1"/>
  <c r="V8"/>
  <c r="V9"/>
  <c r="P5" i="1"/>
  <c r="T5" l="1"/>
  <c r="T6"/>
  <c r="T8"/>
  <c r="X5"/>
  <c r="X6"/>
  <c r="N5"/>
  <c r="N6"/>
  <c r="N8"/>
  <c r="J6" l="1"/>
  <c r="J5" s="1"/>
  <c r="F19"/>
  <c r="F6" s="1"/>
  <c r="F5" s="1"/>
  <c r="P24" i="2"/>
  <c r="P23" s="1"/>
  <c r="P22" s="1"/>
  <c r="P94"/>
  <c r="P9"/>
  <c r="P8" s="1"/>
  <c r="P7" s="1"/>
  <c r="T5"/>
  <c r="T6"/>
  <c r="T22"/>
  <c r="T23"/>
  <c r="T24"/>
  <c r="T7"/>
  <c r="T8"/>
  <c r="T9"/>
  <c r="T77"/>
  <c r="V24"/>
  <c r="V23" s="1"/>
  <c r="V22" s="1"/>
  <c r="V6" s="1"/>
  <c r="V5" s="1"/>
  <c r="V94"/>
  <c r="X5"/>
  <c r="X6"/>
  <c r="X22"/>
  <c r="X23"/>
  <c r="X94"/>
  <c r="N5"/>
  <c r="N6"/>
  <c r="N22"/>
  <c r="N23"/>
  <c r="N24"/>
  <c r="J23"/>
  <c r="J22" s="1"/>
  <c r="J6" s="1"/>
  <c r="J5" s="1"/>
  <c r="J24"/>
  <c r="P6" l="1"/>
  <c r="P5" s="1"/>
  <c r="F24"/>
  <c r="F23" s="1"/>
  <c r="F22" s="1"/>
  <c r="F94"/>
  <c r="F107"/>
  <c r="F106" s="1"/>
  <c r="F105" s="1"/>
  <c r="F115"/>
  <c r="F101"/>
  <c r="F9"/>
  <c r="F8" s="1"/>
  <c r="F7" s="1"/>
  <c r="F6" l="1"/>
  <c r="F5" s="1"/>
</calcChain>
</file>

<file path=xl/sharedStrings.xml><?xml version="1.0" encoding="utf-8"?>
<sst xmlns="http://schemas.openxmlformats.org/spreadsheetml/2006/main" count="404" uniqueCount="294">
  <si>
    <t>POZICIJA</t>
  </si>
  <si>
    <t>KONTO</t>
  </si>
  <si>
    <t>NAZIV KONTA-NAZIV POZICIJE</t>
  </si>
  <si>
    <t>GRAD</t>
  </si>
  <si>
    <t xml:space="preserve">OPĆI PRIHODI I PRIMICI
</t>
  </si>
  <si>
    <t>ŽUPANIJSKI PRORAČUN</t>
  </si>
  <si>
    <t xml:space="preserve">OSTALI OPĆINSKI PRORAČUN
</t>
  </si>
  <si>
    <t>DRŽAVNI PRORAČUN</t>
  </si>
  <si>
    <t xml:space="preserve">VLASTTI PRIHODI
</t>
  </si>
  <si>
    <t xml:space="preserve">Prihodi za posebne namjene
</t>
  </si>
  <si>
    <t xml:space="preserve">Pomoći
</t>
  </si>
  <si>
    <t xml:space="preserve">Donacije
</t>
  </si>
  <si>
    <t xml:space="preserve">Prihodi od nefinancijske imovine i nadoknade šteta s osnova osiguranja
</t>
  </si>
  <si>
    <t xml:space="preserve">Namjenski primici od zaduživanja
</t>
  </si>
  <si>
    <t>Fond za energetsku obnovu, agencije i drugi izvanproračunski korisnici</t>
  </si>
  <si>
    <t>EU</t>
  </si>
  <si>
    <t>UPISUJU PRORAČUNSKI KORISNICI</t>
  </si>
  <si>
    <t>(npr. KOMUNALNA NAKNADA)</t>
  </si>
  <si>
    <t>(npr. inozemnih vlada, međunarodnih organizacija, drugih proračuna i od ostalih subjekata unutar općeg proračuna.)</t>
  </si>
  <si>
    <t>(npr. prihodi koji se ostvaruju od fizičkih osoba, neprofitnih organizacija, trgovačkih društava i od ostalih subjekata izvan općeg proračuna.)</t>
  </si>
  <si>
    <t>(npr. uključuju se prihodi koji se ostvaruju prodajom ili zamjenom nefinancijske imovine i od naknade štete s osnove osiguranja.)</t>
  </si>
  <si>
    <t>(npr.  primici od financijske imovine i zaduživanja, čija je namjena utvrđena posebnim ugovorima i/ili propisima.)</t>
  </si>
  <si>
    <t>IZVRŠENO</t>
  </si>
  <si>
    <t>04 UPRAVNI ODJEL DRUŠTVENIH DJELATNOSTI</t>
  </si>
  <si>
    <t>0431 OSNOVNO ŠKOLSTVO</t>
  </si>
  <si>
    <t xml:space="preserve"> </t>
  </si>
  <si>
    <t>63414</t>
  </si>
  <si>
    <t xml:space="preserve">TEKUĆE POMOĆI OD HZMO-A, HZZ-A I HZZO-A </t>
  </si>
  <si>
    <t>63612</t>
  </si>
  <si>
    <t xml:space="preserve">TEKUĆE POMOĆI IZ DRŽAVNOG PRORAČUNA PRORAČUNSKIM KORISNICIMA PRORAČUNA JLP(R)S </t>
  </si>
  <si>
    <t xml:space="preserve">TEKUĆE POMOĆI OD IZVANPRORAČUNSKIH KORISNIKA TEMELJEM PRIJENOSA EU SREDSTAVA </t>
  </si>
  <si>
    <t>63613</t>
  </si>
  <si>
    <t xml:space="preserve">TEKUĆE POMOĆI PRORAČUNSKIM KORISNICIMA IZ PRORAČUNA JLP(R)S KOJI IM NIJE NADLEŽAN </t>
  </si>
  <si>
    <t>PRIHODI OD POZITIVNIH TEČAJNIH RAZLIKA</t>
  </si>
  <si>
    <t>64132</t>
  </si>
  <si>
    <t xml:space="preserve">KAMATE NA DEPOZITE PO VIĐENJU </t>
  </si>
  <si>
    <t>65264</t>
  </si>
  <si>
    <t xml:space="preserve">SUFINANCIRANJE CIJENE USLUGE, PARTICIPACIJE I SLIČNO </t>
  </si>
  <si>
    <t>66151</t>
  </si>
  <si>
    <t xml:space="preserve">PRIHODI OD PRUŽENIH USLUGA </t>
  </si>
  <si>
    <t>TEKUĆE DONACIJE OD TRGOVAČKIH DRUŠTAVA</t>
  </si>
  <si>
    <t>TEKUĆE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</si>
  <si>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</si>
  <si>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</si>
  <si>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OSTALI PRIHODI</t>
  </si>
  <si>
    <t>PRIHOD OD PRODAJE UREDSKOG NAMJEŠTAJA</t>
  </si>
  <si>
    <t>PRIHOD OD PRODAJE OPREME ZA GRIJANJE, VENTILACIJU I HLAĐENJE</t>
  </si>
  <si>
    <t>MANJAK PRIHODA OD NEFINACIJSKE IMOVINE</t>
  </si>
  <si>
    <t>IZVRŠENJE PRORAČUNA ZA 2019. GODINU</t>
  </si>
  <si>
    <t>PLANIRANO</t>
  </si>
  <si>
    <t>PLAN RAZVOJNIH PROGRAMA</t>
  </si>
  <si>
    <t>3100:  KAPITALNO ULAGANJE U OSNOVNO ŠKOLSTVO</t>
  </si>
  <si>
    <t>KAPITALNA ULAGANJA</t>
  </si>
  <si>
    <t>42211</t>
  </si>
  <si>
    <t xml:space="preserve">RAČUNALA I RAČUNALNA OPREMA </t>
  </si>
  <si>
    <t>42212</t>
  </si>
  <si>
    <t xml:space="preserve">UREDSKI NAMJEŠTAJ </t>
  </si>
  <si>
    <t>42219</t>
  </si>
  <si>
    <t xml:space="preserve">OSTALA UREDSKA OPREMA </t>
  </si>
  <si>
    <t>42221</t>
  </si>
  <si>
    <t xml:space="preserve">RADIO I TV PRIJEMNICI </t>
  </si>
  <si>
    <t>42222</t>
  </si>
  <si>
    <t xml:space="preserve">TELEFONI I OSTALI KOMUNIKACIJSKI UREĐAJI </t>
  </si>
  <si>
    <t>42229</t>
  </si>
  <si>
    <t xml:space="preserve">OSTALA KOMUNIKACIJSKA OPREMA </t>
  </si>
  <si>
    <t>42231</t>
  </si>
  <si>
    <t xml:space="preserve">OPREMA ZA GRIJANJE, VENTILACIJU I HLAĐENJE </t>
  </si>
  <si>
    <t>42232</t>
  </si>
  <si>
    <t xml:space="preserve">OPREMA ZA ODRŽAVANJE PROSTORIJA </t>
  </si>
  <si>
    <t>42239</t>
  </si>
  <si>
    <t xml:space="preserve">OSTALA OPREMA ZA ODRŽAVANJE I ZAŠTITU </t>
  </si>
  <si>
    <t>42262</t>
  </si>
  <si>
    <t xml:space="preserve">GLAZBENI INSTRUMENTI I OPREMA </t>
  </si>
  <si>
    <t>OPREMA</t>
  </si>
  <si>
    <t>42411</t>
  </si>
  <si>
    <t xml:space="preserve">KNJIGE </t>
  </si>
  <si>
    <t>TEKUĆI PROGRAMI</t>
  </si>
  <si>
    <t>6000:  REDOVNI PROGRAM OSNOVNOG OBRAZOVANJA</t>
  </si>
  <si>
    <t>OPĆI POSLOVI USTANOVA OSNOVNOG ŠKOLSTVA</t>
  </si>
  <si>
    <t xml:space="preserve">467 </t>
  </si>
  <si>
    <t>32111</t>
  </si>
  <si>
    <t xml:space="preserve">468 </t>
  </si>
  <si>
    <t>32112</t>
  </si>
  <si>
    <t xml:space="preserve">469 </t>
  </si>
  <si>
    <t>32113</t>
  </si>
  <si>
    <t>32114</t>
  </si>
  <si>
    <t xml:space="preserve">NAKNADE ZA SMJEŠTAJ NA SLUŽBENOM PUTU U INOZEMSTVU </t>
  </si>
  <si>
    <t xml:space="preserve">470 </t>
  </si>
  <si>
    <t>32115</t>
  </si>
  <si>
    <t xml:space="preserve">41285 </t>
  </si>
  <si>
    <t>32116</t>
  </si>
  <si>
    <t>32121</t>
  </si>
  <si>
    <t xml:space="preserve">NAKNADE ZA PRIJEVOZ NA POSAO I S POSLA </t>
  </si>
  <si>
    <t xml:space="preserve">472 </t>
  </si>
  <si>
    <t>32131</t>
  </si>
  <si>
    <t xml:space="preserve">474 </t>
  </si>
  <si>
    <t>32141</t>
  </si>
  <si>
    <t xml:space="preserve">476 </t>
  </si>
  <si>
    <t>32211</t>
  </si>
  <si>
    <t xml:space="preserve">477 </t>
  </si>
  <si>
    <t>32212</t>
  </si>
  <si>
    <t xml:space="preserve">478 </t>
  </si>
  <si>
    <t>32214</t>
  </si>
  <si>
    <t xml:space="preserve">479 </t>
  </si>
  <si>
    <t>32216</t>
  </si>
  <si>
    <t xml:space="preserve">480 </t>
  </si>
  <si>
    <t>32219</t>
  </si>
  <si>
    <t xml:space="preserve">485 </t>
  </si>
  <si>
    <t>32231</t>
  </si>
  <si>
    <t xml:space="preserve">486 </t>
  </si>
  <si>
    <t>32233</t>
  </si>
  <si>
    <t xml:space="preserve">487 </t>
  </si>
  <si>
    <t>32234</t>
  </si>
  <si>
    <t xml:space="preserve">4871 </t>
  </si>
  <si>
    <t>32239</t>
  </si>
  <si>
    <t xml:space="preserve">488 </t>
  </si>
  <si>
    <t>32251</t>
  </si>
  <si>
    <t xml:space="preserve">489 </t>
  </si>
  <si>
    <t>32271</t>
  </si>
  <si>
    <t xml:space="preserve">490 </t>
  </si>
  <si>
    <t>32311</t>
  </si>
  <si>
    <t xml:space="preserve">492 </t>
  </si>
  <si>
    <t>32313</t>
  </si>
  <si>
    <t>32314</t>
  </si>
  <si>
    <t xml:space="preserve">RENT-A-CAR I TAXI PRIJEVOZ </t>
  </si>
  <si>
    <t xml:space="preserve">493 </t>
  </si>
  <si>
    <t>32319</t>
  </si>
  <si>
    <t xml:space="preserve">495 </t>
  </si>
  <si>
    <t>32332</t>
  </si>
  <si>
    <t xml:space="preserve">41286 </t>
  </si>
  <si>
    <t>32339</t>
  </si>
  <si>
    <t xml:space="preserve">497 </t>
  </si>
  <si>
    <t>32341</t>
  </si>
  <si>
    <t xml:space="preserve">498 </t>
  </si>
  <si>
    <t>32342</t>
  </si>
  <si>
    <t xml:space="preserve">499 </t>
  </si>
  <si>
    <t>32343</t>
  </si>
  <si>
    <t xml:space="preserve">4100 </t>
  </si>
  <si>
    <t>32344</t>
  </si>
  <si>
    <t xml:space="preserve">4101 </t>
  </si>
  <si>
    <t>32349</t>
  </si>
  <si>
    <t>32352</t>
  </si>
  <si>
    <t xml:space="preserve">ZAKUPNINE I NAJAMNINE ZA GRAĐEVINSKE OBJEKTE </t>
  </si>
  <si>
    <t xml:space="preserve">4103 </t>
  </si>
  <si>
    <t>32353</t>
  </si>
  <si>
    <t>LICENCE</t>
  </si>
  <si>
    <t xml:space="preserve">41031 </t>
  </si>
  <si>
    <t>32355</t>
  </si>
  <si>
    <t xml:space="preserve">41032 </t>
  </si>
  <si>
    <t>32359</t>
  </si>
  <si>
    <t xml:space="preserve">4104 </t>
  </si>
  <si>
    <t>32361</t>
  </si>
  <si>
    <t xml:space="preserve">41051 </t>
  </si>
  <si>
    <t>32371</t>
  </si>
  <si>
    <t xml:space="preserve">4106 </t>
  </si>
  <si>
    <t>32372</t>
  </si>
  <si>
    <t xml:space="preserve">4108 </t>
  </si>
  <si>
    <t>32379</t>
  </si>
  <si>
    <t xml:space="preserve">41291 </t>
  </si>
  <si>
    <t>32381</t>
  </si>
  <si>
    <t xml:space="preserve">4111 </t>
  </si>
  <si>
    <t>32389</t>
  </si>
  <si>
    <t xml:space="preserve">4112 </t>
  </si>
  <si>
    <t>32391</t>
  </si>
  <si>
    <t xml:space="preserve">4113 </t>
  </si>
  <si>
    <t>32392</t>
  </si>
  <si>
    <t xml:space="preserve">41293 </t>
  </si>
  <si>
    <t>32394</t>
  </si>
  <si>
    <t xml:space="preserve">4115 </t>
  </si>
  <si>
    <t>32395</t>
  </si>
  <si>
    <t xml:space="preserve">4117 </t>
  </si>
  <si>
    <t>32399</t>
  </si>
  <si>
    <t xml:space="preserve">4118 </t>
  </si>
  <si>
    <t>32411</t>
  </si>
  <si>
    <t xml:space="preserve">41181 </t>
  </si>
  <si>
    <t>32412</t>
  </si>
  <si>
    <t xml:space="preserve">41295 </t>
  </si>
  <si>
    <t>32921</t>
  </si>
  <si>
    <t xml:space="preserve">4119 </t>
  </si>
  <si>
    <t>32922</t>
  </si>
  <si>
    <t xml:space="preserve">4121 </t>
  </si>
  <si>
    <t>32931</t>
  </si>
  <si>
    <t xml:space="preserve">4122 </t>
  </si>
  <si>
    <t>32941</t>
  </si>
  <si>
    <t xml:space="preserve">4123 </t>
  </si>
  <si>
    <t>32953</t>
  </si>
  <si>
    <t>32955</t>
  </si>
  <si>
    <t xml:space="preserve">NOVČANA NAKNADA POSLODAVCA ZBOG NEZAPOŠLJAVANJA OSOBA S INVALIDITETOM </t>
  </si>
  <si>
    <t xml:space="preserve">4124 </t>
  </si>
  <si>
    <t>32991</t>
  </si>
  <si>
    <t xml:space="preserve">4125 </t>
  </si>
  <si>
    <t>32999</t>
  </si>
  <si>
    <t xml:space="preserve">4126 </t>
  </si>
  <si>
    <t>34311</t>
  </si>
  <si>
    <t xml:space="preserve">41283 </t>
  </si>
  <si>
    <t>PENALI, LEŽARINE I DRUGO</t>
  </si>
  <si>
    <t>TEKUĆE I INVESTICIJSKO ODRŽAVANJE</t>
  </si>
  <si>
    <t xml:space="preserve">4130 </t>
  </si>
  <si>
    <t>32241</t>
  </si>
  <si>
    <t xml:space="preserve">4133 </t>
  </si>
  <si>
    <t>32244</t>
  </si>
  <si>
    <t xml:space="preserve">4134 </t>
  </si>
  <si>
    <t>32321</t>
  </si>
  <si>
    <t xml:space="preserve">4135 </t>
  </si>
  <si>
    <t>32322</t>
  </si>
  <si>
    <t xml:space="preserve">4136 </t>
  </si>
  <si>
    <t>32323</t>
  </si>
  <si>
    <t xml:space="preserve">4137 </t>
  </si>
  <si>
    <t>32329</t>
  </si>
  <si>
    <t>POSEBNI PROGRAMI</t>
  </si>
  <si>
    <t>0432 DODATNI PROGRAMI U OSNOVNOM I SREDNJEM ŠKOLSTVU</t>
  </si>
  <si>
    <t xml:space="preserve">4143 </t>
  </si>
  <si>
    <t xml:space="preserve"> DODATNI PROGRAMI U OSNOVNOM I SREDNJEM ŠKOLSTVU: MEĐUNARODNO NATJECANJE</t>
  </si>
  <si>
    <t>ČIŠĆENJE I PRANJE - Čišćenje i pranje</t>
  </si>
  <si>
    <t>DNEVNICE ZA SLUŽBENI PUT U ZEMLJI</t>
  </si>
  <si>
    <t xml:space="preserve">DNEVNICE ZA SLUŽBENI PUT U INOZEMSTVU </t>
  </si>
  <si>
    <t xml:space="preserve">PLAĆE ZA REDOVAN RAD </t>
  </si>
  <si>
    <t>NAKNADE ZA SMJEŠTAJ NA SLUŽBENOM PUTU U ZEMLJI</t>
  </si>
  <si>
    <t xml:space="preserve">NAKNADE ZA PRIJEVOZ NA SLUŽBENOM PUTU U ZEMLJI </t>
  </si>
  <si>
    <t>NAKNADE ZA PRIJEVOZ NA SLUŽBENOM PUTU U INOZEMSTVU</t>
  </si>
  <si>
    <t xml:space="preserve">SEMINARI, SAVJETOVANJA I SIMPOZIJI </t>
  </si>
  <si>
    <t>NAKNADA ZA KORIŠTENJE PRIVATNOG AUTOMOBILA U SLUŽBENE SVRHE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</si>
  <si>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</si>
  <si>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</si>
  <si>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</si>
  <si>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</si>
  <si>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OSTALI MATERIJAL ZA POTREBE REDOVNOG POSLOVANJA</t>
  </si>
  <si>
    <t>ELEKTRIČNA ENERGIJA</t>
  </si>
  <si>
    <t xml:space="preserve">PLIN </t>
  </si>
  <si>
    <t xml:space="preserve">MOTORNI BENZIN I DIZEL GORIVO </t>
  </si>
  <si>
    <t xml:space="preserve">OSTALI MATERIJALI ZA PROIZVODNJU ENERGIJE (UGLJEN, DRVA, TEŠKO ULJE) </t>
  </si>
  <si>
    <t>OSTALE USLUGE ZA KOMUNIKACIJU I PRIJEVOZ</t>
  </si>
  <si>
    <t xml:space="preserve">TISAK </t>
  </si>
  <si>
    <t xml:space="preserve">ELEKRTONSKI MEDIJI </t>
  </si>
  <si>
    <t xml:space="preserve">PROMIDŽBENI MATERIJALI </t>
  </si>
  <si>
    <t xml:space="preserve">OSTALE USLUGE PROMIDŽBE I INFORMIRANJA </t>
  </si>
  <si>
    <t>OPSKRBA VODOM</t>
  </si>
  <si>
    <t xml:space="preserve">OSTALE KOMUNALNE USLUGE </t>
  </si>
  <si>
    <t xml:space="preserve">DIMNJAČARSKE I EKOLOŠKE USLUGE </t>
  </si>
  <si>
    <t xml:space="preserve">DERATIZACIJA I DEZINSEKCIJA </t>
  </si>
  <si>
    <t>IZNOŠENJE I ODVOZ SMEĆA</t>
  </si>
  <si>
    <t>ZAKUPNINE I NAJAMNINE ZA OPREMU</t>
  </si>
  <si>
    <t xml:space="preserve">ZAKUPNINE I NAJAMNINE ZA PRIJEVOZNA SREDSTVA </t>
  </si>
  <si>
    <t xml:space="preserve">OSTALE  ZAKUPNINE I NAJAMNINE </t>
  </si>
  <si>
    <t>OBVEZNI I PREVENTIVNI ZDRAVSTVENI PREGLEDI ZAPOSLENIKA</t>
  </si>
  <si>
    <t xml:space="preserve">AUTORSKI HONORARI </t>
  </si>
  <si>
    <t xml:space="preserve">SITNI INVENTAR </t>
  </si>
  <si>
    <t xml:space="preserve">AUTO GUME </t>
  </si>
  <si>
    <t>SLUŽBENA, RADNA I ZAŠTITNA ODJEĆA I OBUĆA</t>
  </si>
  <si>
    <t>USLUGE TELEFONA, TELEFAKSA</t>
  </si>
  <si>
    <t xml:space="preserve">POŠTARINA (PISMA, TISKANICE I SL.) </t>
  </si>
  <si>
    <t xml:space="preserve">UGOVORI O DJELU </t>
  </si>
  <si>
    <t xml:space="preserve">OSTALE INTELEKTUALNE USLUGE </t>
  </si>
  <si>
    <t xml:space="preserve">USLUGE AŽURIRANJA RAČUNALNIH BAZA </t>
  </si>
  <si>
    <t xml:space="preserve">OSTALE RAČUNALNE USLUGE </t>
  </si>
  <si>
    <t>GRAFIČKE I TISKARSKE USLUGE, USLUGE KOPIRANJA I UVEZIVANJA I SLIČNO</t>
  </si>
  <si>
    <t xml:space="preserve">FILM I IZRADA FOTOGRAFIJA </t>
  </si>
  <si>
    <t>USLUGE PRI REGISTRACIJI PRIJEVOZNIH SREDSTAVA</t>
  </si>
  <si>
    <t xml:space="preserve">USLUGE ČIŠĆENJA, PRANJA I SLIČNO </t>
  </si>
  <si>
    <t xml:space="preserve">OSTALE NESPOMENUTE USLUGE </t>
  </si>
  <si>
    <t>NAKNADE TROŠKOVA SLUŽBENOG PUTA</t>
  </si>
  <si>
    <t>NAKNADE OSTALIH TROŠKOVA</t>
  </si>
  <si>
    <t xml:space="preserve">PREMIJE OSIGURANJA PRIJEVOZNIH SREDSTAVA </t>
  </si>
  <si>
    <t>PREMIJE OSIGURANJA OSTALE IMOVINE</t>
  </si>
  <si>
    <t xml:space="preserve">PREMIJE OSIGURANJA ZAPOSLENIH </t>
  </si>
  <si>
    <t xml:space="preserve">REPREZENTACIJA </t>
  </si>
  <si>
    <t>SUDSKE PRISTOJBE</t>
  </si>
  <si>
    <t>TUZEMNE ČLANARINE</t>
  </si>
  <si>
    <t xml:space="preserve">JAVNOBILJEŽNIČKE PRISTOJBE </t>
  </si>
  <si>
    <t xml:space="preserve">OSTALE PRISTOJBE I NAKNADE </t>
  </si>
  <si>
    <t xml:space="preserve">RASHODI PROTOKOLA (VIJENCI, CVIJEĆE, SVIJEĆE I SLIČNO) </t>
  </si>
  <si>
    <t xml:space="preserve">OSTALI NESPOMENUTI RASHODI POSLOVANJA </t>
  </si>
  <si>
    <t xml:space="preserve">USLUGE BANAKA </t>
  </si>
  <si>
    <t xml:space="preserve">USLUGE PLATNOG PROMETA </t>
  </si>
  <si>
    <t xml:space="preserve">NEGATIVNE TEČAJNE RAZLIKE </t>
  </si>
  <si>
    <t>OSTALE ZATEZNE KAMATE</t>
  </si>
  <si>
    <t xml:space="preserve">MATERIJAL I DIJELOVI ZA TEKUĆE I INVESTICIJSKO ODRŽAVANJE GRAĐEVINSKIH OBJEKATA </t>
  </si>
  <si>
    <t xml:space="preserve">OSTALI MATERIJAL I DIJELOVI ZA TEKUĆE I INVESTICIJSKO ODRŽAVANJE </t>
  </si>
  <si>
    <t>USLUGE TEKUĆEG I INVESTICIJSKOG ODRŽAVANJA GRAĐEVINSKIH OBJEKATA</t>
  </si>
  <si>
    <t xml:space="preserve">USLUGE TEKUĆEG I INVESTICIJSKOG ODRŽAVANJA POSTROJENJA I OPREME </t>
  </si>
  <si>
    <t xml:space="preserve">USLUGE TEKUĆEG I INVESTICIJSKOG ODRŽAVANJA PRIJEVOZNIH SREDSTAVA </t>
  </si>
  <si>
    <t xml:space="preserve">OSTALE USLUGE TEKUĆEG I INVESTICIJSKOG ODRŽAVANJA </t>
  </si>
  <si>
    <t xml:space="preserve">USLUGE TEKUĆEG I INVESTICIJSKOG ODRŽAVANJA GRAĐEVINSKIH OBJEKATA </t>
  </si>
  <si>
    <t xml:space="preserve">ELEKTRIČNA ENERGIJA </t>
  </si>
  <si>
    <t xml:space="preserve">OPSKRBA VODOM </t>
  </si>
  <si>
    <t xml:space="preserve">IZNOŠENJE I ODVOZ SMEĆA </t>
  </si>
  <si>
    <t xml:space="preserve">USLUGE ČUVANJA IMOVINE I OSOBA </t>
  </si>
  <si>
    <t>PROMIDŽBENI MATERIJALI</t>
  </si>
  <si>
    <t>UGOVORI O DJELU</t>
  </si>
  <si>
    <t xml:space="preserve">GRAFIČKE I TISKARSKE USLUGE </t>
  </si>
  <si>
    <t xml:space="preserve">OSTALE ZAKUPNINE I NAJAMNINE </t>
  </si>
  <si>
    <t xml:space="preserve">NAKNADA OSTALIH TROŠKOVA </t>
  </si>
  <si>
    <t>KAPITALNE POMOĆI IZ DRŽAVNOG PRORAČUNA PRORAČUNSKIM KORISNICIMA PRORAČUNA JLP(R)S</t>
  </si>
  <si>
    <t>KAPITALNE DONACIJE OD TRGOVAČKIH DRUŠTAVA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</si>
</sst>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</font>
    <font>
      <b/>
      <sz val="11"/>
      <name val="Calibri"/>
      <family val="2"/>
      <charset val="238"/>
    </font>
    <font>
      <sz val="10"/>
      <color indexed="8"/>
      <name val="MS Sans Serif"/>
      <charset val="238"/>
    </font>
    <font>
      <b/>
      <sz val="8"/>
      <color indexed="8"/>
      <name val="Arial"/>
      <family val="2"/>
      <charset val="238"/>
    </font>
    <font>
      <sz val="11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6" fillId="0" borderId="0"/>
    <xf numFmtId="0" fontId="7" fillId="0" borderId="0"/>
    <xf numFmtId="0" fontId="6" fillId="0" borderId="0"/>
  </cellStyleXfs>
  <cellXfs count="149">
    <xf numFmtId="0" fontId="0" fillId="0" borderId="0" xfId="0"/>
    <xf numFmtId="4" fontId="3" fillId="0" borderId="1" xfId="1" applyNumberFormat="1" applyFont="1" applyBorder="1"/>
    <xf numFmtId="0" fontId="2" fillId="0" borderId="17" xfId="1" applyBorder="1"/>
    <xf numFmtId="0" fontId="2" fillId="0" borderId="18" xfId="1" applyBorder="1"/>
    <xf numFmtId="0" fontId="2" fillId="0" borderId="2" xfId="1" applyBorder="1" applyAlignment="1">
      <alignment wrapText="1"/>
    </xf>
    <xf numFmtId="4" fontId="2" fillId="0" borderId="2" xfId="1" applyNumberFormat="1" applyBorder="1"/>
    <xf numFmtId="4" fontId="6" fillId="0" borderId="2" xfId="1" applyNumberFormat="1" applyFont="1" applyBorder="1"/>
    <xf numFmtId="164" fontId="2" fillId="0" borderId="2" xfId="1" applyNumberFormat="1" applyBorder="1"/>
    <xf numFmtId="0" fontId="2" fillId="0" borderId="2" xfId="1" applyBorder="1" applyAlignment="1">
      <alignment horizontal="left"/>
    </xf>
    <xf numFmtId="0" fontId="6" fillId="0" borderId="2" xfId="1" applyFont="1" applyBorder="1" applyAlignment="1">
      <alignment wrapText="1"/>
    </xf>
    <xf numFmtId="0" fontId="6" fillId="0" borderId="2" xfId="1" applyFont="1" applyBorder="1" applyAlignment="1">
      <alignment horizontal="left" wrapText="1"/>
    </xf>
    <xf numFmtId="0" fontId="2" fillId="0" borderId="9" xfId="1" applyBorder="1"/>
    <xf numFmtId="4" fontId="2" fillId="0" borderId="10" xfId="1" applyNumberFormat="1" applyBorder="1"/>
    <xf numFmtId="0" fontId="2" fillId="0" borderId="11" xfId="1" applyBorder="1"/>
    <xf numFmtId="0" fontId="2" fillId="0" borderId="12" xfId="1" applyBorder="1" applyAlignment="1">
      <alignment horizontal="left"/>
    </xf>
    <xf numFmtId="0" fontId="6" fillId="0" borderId="12" xfId="1" applyFont="1" applyBorder="1" applyAlignment="1">
      <alignment wrapText="1"/>
    </xf>
    <xf numFmtId="4" fontId="2" fillId="0" borderId="12" xfId="1" applyNumberFormat="1" applyBorder="1"/>
    <xf numFmtId="4" fontId="6" fillId="0" borderId="12" xfId="1" applyNumberFormat="1" applyFont="1" applyBorder="1"/>
    <xf numFmtId="4" fontId="2" fillId="0" borderId="13" xfId="1" applyNumberFormat="1" applyBorder="1"/>
    <xf numFmtId="0" fontId="2" fillId="0" borderId="2" xfId="1" applyBorder="1"/>
    <xf numFmtId="0" fontId="2" fillId="0" borderId="7" xfId="1" applyBorder="1"/>
    <xf numFmtId="164" fontId="3" fillId="0" borderId="1" xfId="1" applyNumberFormat="1" applyFont="1" applyBorder="1"/>
    <xf numFmtId="0" fontId="2" fillId="0" borderId="6" xfId="1" applyBorder="1"/>
    <xf numFmtId="0" fontId="2" fillId="0" borderId="7" xfId="1" applyBorder="1" applyAlignment="1">
      <alignment wrapText="1"/>
    </xf>
    <xf numFmtId="4" fontId="6" fillId="0" borderId="7" xfId="1" applyNumberFormat="1" applyFont="1" applyBorder="1"/>
    <xf numFmtId="4" fontId="2" fillId="0" borderId="7" xfId="1" applyNumberFormat="1" applyBorder="1"/>
    <xf numFmtId="164" fontId="2" fillId="0" borderId="7" xfId="1" applyNumberFormat="1" applyBorder="1"/>
    <xf numFmtId="4" fontId="2" fillId="0" borderId="8" xfId="1" applyNumberFormat="1" applyBorder="1"/>
    <xf numFmtId="0" fontId="3" fillId="2" borderId="19" xfId="1" applyFont="1" applyFill="1" applyBorder="1" applyAlignment="1">
      <alignment vertical="center" wrapText="1"/>
    </xf>
    <xf numFmtId="0" fontId="3" fillId="2" borderId="21" xfId="1" applyFont="1" applyFill="1" applyBorder="1" applyAlignment="1">
      <alignment vertical="center"/>
    </xf>
    <xf numFmtId="0" fontId="3" fillId="2" borderId="20" xfId="1" applyFont="1" applyFill="1" applyBorder="1" applyAlignment="1">
      <alignment vertical="center" wrapText="1"/>
    </xf>
    <xf numFmtId="4" fontId="3" fillId="0" borderId="3" xfId="1" applyNumberFormat="1" applyFont="1" applyBorder="1"/>
    <xf numFmtId="0" fontId="5" fillId="2" borderId="23" xfId="2" applyNumberFormat="1" applyFont="1" applyFill="1" applyBorder="1" applyAlignment="1" applyProtection="1">
      <alignment horizontal="center" vertical="center" wrapText="1"/>
    </xf>
    <xf numFmtId="0" fontId="5" fillId="2" borderId="24" xfId="2" applyNumberFormat="1" applyFont="1" applyFill="1" applyBorder="1" applyAlignment="1" applyProtection="1">
      <alignment horizontal="center" vertical="center" wrapText="1"/>
    </xf>
    <xf numFmtId="0" fontId="5" fillId="2" borderId="25" xfId="2" applyNumberFormat="1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>
      <alignment vertical="center" wrapText="1"/>
    </xf>
    <xf numFmtId="0" fontId="3" fillId="2" borderId="9" xfId="4" applyFont="1" applyFill="1" applyBorder="1" applyAlignment="1">
      <alignment vertical="center" wrapText="1"/>
    </xf>
    <xf numFmtId="0" fontId="3" fillId="2" borderId="27" xfId="4" applyFont="1" applyFill="1" applyBorder="1" applyAlignment="1">
      <alignment vertical="center"/>
    </xf>
    <xf numFmtId="0" fontId="5" fillId="2" borderId="14" xfId="2" applyNumberFormat="1" applyFont="1" applyFill="1" applyBorder="1" applyAlignment="1" applyProtection="1">
      <alignment horizontal="center" vertical="center" wrapText="1"/>
    </xf>
    <xf numFmtId="0" fontId="5" fillId="2" borderId="15" xfId="2" applyNumberFormat="1" applyFont="1" applyFill="1" applyBorder="1" applyAlignment="1" applyProtection="1">
      <alignment horizontal="center" vertical="center" wrapText="1"/>
    </xf>
    <xf numFmtId="0" fontId="5" fillId="2" borderId="22" xfId="2" applyNumberFormat="1" applyFont="1" applyFill="1" applyBorder="1" applyAlignment="1" applyProtection="1">
      <alignment horizontal="center" vertical="center" wrapText="1"/>
    </xf>
    <xf numFmtId="164" fontId="3" fillId="0" borderId="2" xfId="4" applyNumberFormat="1" applyFont="1" applyBorder="1"/>
    <xf numFmtId="0" fontId="6" fillId="0" borderId="2" xfId="4" applyBorder="1" applyAlignment="1">
      <alignment wrapText="1"/>
    </xf>
    <xf numFmtId="4" fontId="6" fillId="0" borderId="2" xfId="4" applyNumberFormat="1" applyFont="1" applyBorder="1"/>
    <xf numFmtId="0" fontId="6" fillId="0" borderId="2" xfId="4" applyBorder="1" applyAlignment="1">
      <alignment horizontal="left"/>
    </xf>
    <xf numFmtId="0" fontId="6" fillId="0" borderId="2" xfId="4" applyFont="1" applyBorder="1" applyAlignment="1">
      <alignment wrapText="1"/>
    </xf>
    <xf numFmtId="0" fontId="6" fillId="0" borderId="2" xfId="4" applyFont="1" applyBorder="1" applyAlignment="1">
      <alignment horizontal="left" wrapText="1"/>
    </xf>
    <xf numFmtId="4" fontId="3" fillId="0" borderId="8" xfId="4" applyNumberFormat="1" applyFont="1" applyBorder="1"/>
    <xf numFmtId="4" fontId="3" fillId="0" borderId="10" xfId="4" applyNumberFormat="1" applyFont="1" applyBorder="1"/>
    <xf numFmtId="0" fontId="6" fillId="0" borderId="9" xfId="4" applyBorder="1"/>
    <xf numFmtId="0" fontId="6" fillId="0" borderId="11" xfId="4" applyBorder="1"/>
    <xf numFmtId="0" fontId="6" fillId="0" borderId="12" xfId="4" applyBorder="1"/>
    <xf numFmtId="0" fontId="6" fillId="0" borderId="12" xfId="4" applyBorder="1" applyAlignment="1">
      <alignment horizontal="left"/>
    </xf>
    <xf numFmtId="4" fontId="6" fillId="0" borderId="12" xfId="4" applyNumberFormat="1" applyFont="1" applyBorder="1"/>
    <xf numFmtId="0" fontId="6" fillId="0" borderId="2" xfId="4" applyBorder="1"/>
    <xf numFmtId="4" fontId="3" fillId="0" borderId="2" xfId="4" applyNumberFormat="1" applyFont="1" applyBorder="1"/>
    <xf numFmtId="4" fontId="3" fillId="0" borderId="7" xfId="4" applyNumberFormat="1" applyFont="1" applyBorder="1"/>
    <xf numFmtId="0" fontId="3" fillId="0" borderId="9" xfId="4" applyFont="1" applyBorder="1"/>
    <xf numFmtId="164" fontId="6" fillId="0" borderId="2" xfId="4" applyNumberFormat="1" applyFont="1" applyBorder="1"/>
    <xf numFmtId="0" fontId="6" fillId="0" borderId="2" xfId="4" applyFont="1" applyBorder="1"/>
    <xf numFmtId="0" fontId="3" fillId="0" borderId="2" xfId="4" applyFont="1" applyBorder="1"/>
    <xf numFmtId="0" fontId="3" fillId="0" borderId="2" xfId="4" applyFont="1" applyBorder="1" applyAlignment="1">
      <alignment wrapText="1"/>
    </xf>
    <xf numFmtId="0" fontId="3" fillId="0" borderId="2" xfId="4" applyFont="1" applyBorder="1" applyAlignment="1">
      <alignment horizontal="left" wrapText="1"/>
    </xf>
    <xf numFmtId="164" fontId="6" fillId="0" borderId="2" xfId="4" applyNumberFormat="1" applyFont="1" applyFill="1" applyBorder="1"/>
    <xf numFmtId="164" fontId="3" fillId="0" borderId="7" xfId="4" applyNumberFormat="1" applyFont="1" applyBorder="1"/>
    <xf numFmtId="4" fontId="6" fillId="0" borderId="10" xfId="4" applyNumberFormat="1" applyFont="1" applyBorder="1"/>
    <xf numFmtId="0" fontId="0" fillId="0" borderId="9" xfId="0" applyBorder="1"/>
    <xf numFmtId="0" fontId="3" fillId="0" borderId="9" xfId="4" applyFont="1" applyBorder="1" applyAlignment="1">
      <alignment horizontal="left" wrapText="1"/>
    </xf>
    <xf numFmtId="164" fontId="6" fillId="0" borderId="10" xfId="4" applyNumberFormat="1" applyFont="1" applyFill="1" applyBorder="1"/>
    <xf numFmtId="0" fontId="6" fillId="0" borderId="12" xfId="4" applyFont="1" applyBorder="1"/>
    <xf numFmtId="164" fontId="6" fillId="0" borderId="12" xfId="4" applyNumberFormat="1" applyFont="1" applyBorder="1"/>
    <xf numFmtId="164" fontId="6" fillId="0" borderId="12" xfId="4" applyNumberFormat="1" applyFont="1" applyFill="1" applyBorder="1"/>
    <xf numFmtId="164" fontId="6" fillId="0" borderId="13" xfId="4" applyNumberFormat="1" applyFont="1" applyFill="1" applyBorder="1"/>
    <xf numFmtId="0" fontId="6" fillId="0" borderId="27" xfId="4" applyBorder="1"/>
    <xf numFmtId="0" fontId="6" fillId="0" borderId="1" xfId="4" applyBorder="1"/>
    <xf numFmtId="164" fontId="6" fillId="0" borderId="1" xfId="4" applyNumberFormat="1" applyFont="1" applyBorder="1"/>
    <xf numFmtId="4" fontId="6" fillId="0" borderId="1" xfId="4" applyNumberFormat="1" applyFont="1" applyBorder="1"/>
    <xf numFmtId="4" fontId="6" fillId="0" borderId="28" xfId="4" applyNumberFormat="1" applyFont="1" applyBorder="1"/>
    <xf numFmtId="0" fontId="6" fillId="0" borderId="29" xfId="4" applyBorder="1"/>
    <xf numFmtId="0" fontId="6" fillId="0" borderId="3" xfId="4" applyBorder="1"/>
    <xf numFmtId="0" fontId="6" fillId="0" borderId="3" xfId="4" applyBorder="1" applyAlignment="1">
      <alignment horizontal="left"/>
    </xf>
    <xf numFmtId="0" fontId="6" fillId="0" borderId="3" xfId="4" applyFont="1" applyBorder="1"/>
    <xf numFmtId="4" fontId="6" fillId="0" borderId="3" xfId="4" applyNumberFormat="1" applyFont="1" applyBorder="1"/>
    <xf numFmtId="164" fontId="6" fillId="0" borderId="3" xfId="4" applyNumberFormat="1" applyFont="1" applyBorder="1"/>
    <xf numFmtId="4" fontId="6" fillId="0" borderId="30" xfId="4" applyNumberFormat="1" applyFont="1" applyBorder="1"/>
    <xf numFmtId="4" fontId="3" fillId="0" borderId="24" xfId="4" applyNumberFormat="1" applyFont="1" applyBorder="1"/>
    <xf numFmtId="164" fontId="3" fillId="0" borderId="24" xfId="4" applyNumberFormat="1" applyFont="1" applyBorder="1"/>
    <xf numFmtId="4" fontId="3" fillId="0" borderId="25" xfId="4" applyNumberFormat="1" applyFont="1" applyBorder="1"/>
    <xf numFmtId="0" fontId="3" fillId="0" borderId="27" xfId="4" applyFont="1" applyBorder="1" applyAlignment="1">
      <alignment horizontal="left" wrapText="1"/>
    </xf>
    <xf numFmtId="0" fontId="3" fillId="0" borderId="1" xfId="4" applyFont="1" applyBorder="1" applyAlignment="1">
      <alignment horizontal="left" wrapText="1"/>
    </xf>
    <xf numFmtId="0" fontId="6" fillId="0" borderId="1" xfId="4" applyFont="1" applyBorder="1" applyAlignment="1">
      <alignment horizontal="left" wrapText="1"/>
    </xf>
    <xf numFmtId="0" fontId="6" fillId="0" borderId="29" xfId="4" applyFont="1" applyBorder="1"/>
    <xf numFmtId="0" fontId="6" fillId="0" borderId="3" xfId="4" applyFont="1" applyBorder="1" applyAlignment="1">
      <alignment horizontal="left"/>
    </xf>
    <xf numFmtId="0" fontId="6" fillId="0" borderId="3" xfId="4" applyFont="1" applyBorder="1" applyAlignment="1">
      <alignment wrapText="1"/>
    </xf>
    <xf numFmtId="4" fontId="3" fillId="0" borderId="12" xfId="4" applyNumberFormat="1" applyFont="1" applyBorder="1"/>
    <xf numFmtId="164" fontId="3" fillId="0" borderId="12" xfId="4" applyNumberFormat="1" applyFont="1" applyBorder="1"/>
    <xf numFmtId="4" fontId="3" fillId="0" borderId="13" xfId="4" applyNumberFormat="1" applyFont="1" applyBorder="1"/>
    <xf numFmtId="0" fontId="6" fillId="0" borderId="1" xfId="4" applyBorder="1" applyAlignment="1">
      <alignment horizontal="left"/>
    </xf>
    <xf numFmtId="0" fontId="6" fillId="0" borderId="1" xfId="4" applyFont="1" applyBorder="1" applyAlignment="1">
      <alignment wrapText="1"/>
    </xf>
    <xf numFmtId="0" fontId="6" fillId="0" borderId="3" xfId="4" applyBorder="1" applyAlignment="1">
      <alignment wrapText="1"/>
    </xf>
    <xf numFmtId="0" fontId="6" fillId="0" borderId="1" xfId="4" applyBorder="1" applyAlignment="1">
      <alignment wrapText="1"/>
    </xf>
    <xf numFmtId="0" fontId="6" fillId="0" borderId="3" xfId="4" applyFont="1" applyBorder="1" applyAlignment="1">
      <alignment horizontal="right"/>
    </xf>
    <xf numFmtId="4" fontId="6" fillId="0" borderId="24" xfId="4" applyNumberFormat="1" applyFont="1" applyBorder="1"/>
    <xf numFmtId="4" fontId="2" fillId="0" borderId="31" xfId="1" applyNumberFormat="1" applyFill="1" applyBorder="1"/>
    <xf numFmtId="4" fontId="2" fillId="0" borderId="0" xfId="1" applyNumberFormat="1" applyFill="1" applyBorder="1"/>
    <xf numFmtId="0" fontId="5" fillId="2" borderId="15" xfId="2" applyNumberFormat="1" applyFont="1" applyFill="1" applyBorder="1" applyAlignment="1" applyProtection="1">
      <alignment horizontal="center" vertical="center" wrapText="1"/>
    </xf>
    <xf numFmtId="0" fontId="5" fillId="3" borderId="24" xfId="2" applyNumberFormat="1" applyFont="1" applyFill="1" applyBorder="1" applyAlignment="1" applyProtection="1">
      <alignment horizontal="center" vertical="center" wrapText="1"/>
    </xf>
    <xf numFmtId="4" fontId="5" fillId="2" borderId="15" xfId="2" applyNumberFormat="1" applyFont="1" applyFill="1" applyBorder="1" applyAlignment="1" applyProtection="1">
      <alignment horizontal="center" vertical="center" wrapText="1"/>
    </xf>
    <xf numFmtId="0" fontId="3" fillId="0" borderId="9" xfId="1" applyFont="1" applyBorder="1"/>
    <xf numFmtId="0" fontId="2" fillId="0" borderId="1" xfId="1" applyBorder="1"/>
    <xf numFmtId="0" fontId="5" fillId="3" borderId="25" xfId="2" applyNumberFormat="1" applyFont="1" applyFill="1" applyBorder="1" applyAlignment="1" applyProtection="1">
      <alignment horizontal="center" vertical="center" wrapText="1"/>
    </xf>
    <xf numFmtId="0" fontId="3" fillId="0" borderId="6" xfId="1" applyFont="1" applyBorder="1"/>
    <xf numFmtId="0" fontId="2" fillId="0" borderId="3" xfId="1" applyBorder="1"/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/>
    </xf>
    <xf numFmtId="0" fontId="5" fillId="2" borderId="22" xfId="2" applyNumberFormat="1" applyFont="1" applyFill="1" applyBorder="1" applyAlignment="1" applyProtection="1">
      <alignment horizontal="center" vertical="center" wrapText="1"/>
    </xf>
    <xf numFmtId="0" fontId="5" fillId="3" borderId="23" xfId="2" applyNumberFormat="1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2" borderId="15" xfId="5" applyNumberFormat="1" applyFont="1" applyFill="1" applyBorder="1" applyAlignment="1" applyProtection="1">
      <alignment horizontal="center" vertical="center" wrapText="1"/>
    </xf>
    <xf numFmtId="0" fontId="3" fillId="0" borderId="9" xfId="4" applyFont="1" applyBorder="1"/>
    <xf numFmtId="0" fontId="6" fillId="0" borderId="2" xfId="4" applyBorder="1"/>
    <xf numFmtId="0" fontId="3" fillId="0" borderId="11" xfId="4" applyFont="1" applyBorder="1"/>
    <xf numFmtId="0" fontId="6" fillId="0" borderId="12" xfId="4" applyBorder="1"/>
    <xf numFmtId="0" fontId="3" fillId="2" borderId="7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/>
    </xf>
    <xf numFmtId="0" fontId="3" fillId="0" borderId="6" xfId="4" applyFont="1" applyBorder="1"/>
    <xf numFmtId="0" fontId="6" fillId="0" borderId="7" xfId="4" applyBorder="1"/>
    <xf numFmtId="0" fontId="3" fillId="0" borderId="23" xfId="4" applyFont="1" applyBorder="1" applyAlignment="1">
      <alignment horizontal="left" wrapText="1"/>
    </xf>
    <xf numFmtId="0" fontId="3" fillId="0" borderId="24" xfId="4" applyFont="1" applyBorder="1" applyAlignment="1">
      <alignment horizontal="left" wrapText="1"/>
    </xf>
    <xf numFmtId="0" fontId="5" fillId="3" borderId="14" xfId="5" applyNumberFormat="1" applyFont="1" applyFill="1" applyBorder="1" applyAlignment="1" applyProtection="1">
      <alignment horizontal="center" vertical="center" wrapText="1"/>
    </xf>
    <xf numFmtId="0" fontId="5" fillId="3" borderId="15" xfId="5" applyNumberFormat="1" applyFont="1" applyFill="1" applyBorder="1" applyAlignment="1" applyProtection="1">
      <alignment horizontal="center" vertical="center" wrapText="1"/>
    </xf>
    <xf numFmtId="0" fontId="5" fillId="3" borderId="22" xfId="5" applyNumberFormat="1" applyFont="1" applyFill="1" applyBorder="1" applyAlignment="1" applyProtection="1">
      <alignment horizontal="center" vertical="center" wrapText="1"/>
    </xf>
    <xf numFmtId="4" fontId="5" fillId="2" borderId="15" xfId="5" applyNumberFormat="1" applyFont="1" applyFill="1" applyBorder="1" applyAlignment="1" applyProtection="1">
      <alignment horizontal="center" vertical="center" wrapText="1"/>
    </xf>
    <xf numFmtId="0" fontId="5" fillId="2" borderId="22" xfId="5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0" borderId="23" xfId="4" applyFont="1" applyBorder="1"/>
    <xf numFmtId="0" fontId="6" fillId="0" borderId="24" xfId="4" applyBorder="1"/>
  </cellXfs>
  <cellStyles count="7">
    <cellStyle name="Normal" xfId="0" builtinId="0"/>
    <cellStyle name="Normal 2" xfId="2"/>
    <cellStyle name="Normal 2 2" xfId="5"/>
    <cellStyle name="Normal 3" xfId="4"/>
    <cellStyle name="Normal 3 2" xfId="6"/>
    <cellStyle name="Normal 4" xfId="3"/>
    <cellStyle name="Normal 5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topLeftCell="H1" workbookViewId="0">
      <selection activeCell="P6" sqref="P6"/>
    </sheetView>
  </sheetViews>
  <sheetFormatPr defaultRowHeight="15"/>
  <cols>
    <col min="1" max="1" width="1.42578125" customWidth="1"/>
    <col min="2" max="2" width="8.42578125" customWidth="1"/>
    <col min="4" max="4" width="49.140625" customWidth="1"/>
    <col min="5" max="6" width="10.5703125" customWidth="1"/>
    <col min="7" max="8" width="10.85546875" customWidth="1"/>
    <col min="9" max="9" width="10.7109375" customWidth="1"/>
    <col min="10" max="10" width="10.5703125" customWidth="1"/>
    <col min="11" max="11" width="11.28515625" customWidth="1"/>
    <col min="12" max="12" width="11.85546875" customWidth="1"/>
    <col min="13" max="13" width="10.42578125" customWidth="1"/>
    <col min="14" max="14" width="11.42578125" customWidth="1"/>
    <col min="15" max="15" width="11.140625" customWidth="1"/>
    <col min="16" max="16" width="13.7109375" customWidth="1"/>
    <col min="17" max="17" width="12.85546875" customWidth="1"/>
    <col min="18" max="18" width="13" customWidth="1"/>
    <col min="19" max="19" width="11" customWidth="1"/>
    <col min="20" max="20" width="12.140625" customWidth="1"/>
    <col min="21" max="21" width="10.7109375" customWidth="1"/>
    <col min="22" max="22" width="12.42578125" customWidth="1"/>
    <col min="23" max="23" width="10.140625" customWidth="1"/>
    <col min="24" max="24" width="12.85546875" customWidth="1"/>
    <col min="25" max="25" width="10.5703125" customWidth="1"/>
    <col min="26" max="26" width="10.140625" customWidth="1"/>
    <col min="27" max="27" width="10" customWidth="1"/>
    <col min="28" max="28" width="10.85546875" customWidth="1"/>
    <col min="29" max="29" width="10" customWidth="1"/>
    <col min="30" max="30" width="10.85546875" customWidth="1"/>
  </cols>
  <sheetData>
    <row r="1" spans="1:32" ht="16.5" thickBot="1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</row>
    <row r="2" spans="1:32" ht="23.25" customHeight="1" thickBot="1">
      <c r="A2" s="28"/>
      <c r="B2" s="113" t="s">
        <v>0</v>
      </c>
      <c r="C2" s="116" t="s">
        <v>1</v>
      </c>
      <c r="D2" s="119" t="s">
        <v>2</v>
      </c>
      <c r="E2" s="105" t="s">
        <v>3</v>
      </c>
      <c r="F2" s="105"/>
      <c r="G2" s="105" t="s">
        <v>4</v>
      </c>
      <c r="H2" s="105"/>
      <c r="I2" s="105" t="s">
        <v>5</v>
      </c>
      <c r="J2" s="105"/>
      <c r="K2" s="105" t="s">
        <v>6</v>
      </c>
      <c r="L2" s="105"/>
      <c r="M2" s="105" t="s">
        <v>7</v>
      </c>
      <c r="N2" s="105"/>
      <c r="O2" s="105" t="s">
        <v>8</v>
      </c>
      <c r="P2" s="105"/>
      <c r="Q2" s="105" t="s">
        <v>9</v>
      </c>
      <c r="R2" s="105"/>
      <c r="S2" s="105" t="s">
        <v>10</v>
      </c>
      <c r="T2" s="105"/>
      <c r="U2" s="105" t="s">
        <v>11</v>
      </c>
      <c r="V2" s="105"/>
      <c r="W2" s="105" t="s">
        <v>12</v>
      </c>
      <c r="X2" s="105"/>
      <c r="Y2" s="105" t="s">
        <v>13</v>
      </c>
      <c r="Z2" s="105"/>
      <c r="AA2" s="107" t="s">
        <v>14</v>
      </c>
      <c r="AB2" s="107"/>
      <c r="AC2" s="105" t="s">
        <v>15</v>
      </c>
      <c r="AD2" s="122"/>
    </row>
    <row r="3" spans="1:32" ht="75" customHeight="1" thickBot="1">
      <c r="A3" s="30"/>
      <c r="B3" s="114"/>
      <c r="C3" s="117"/>
      <c r="D3" s="120"/>
      <c r="E3" s="123"/>
      <c r="F3" s="106"/>
      <c r="G3" s="106" t="s">
        <v>16</v>
      </c>
      <c r="H3" s="106"/>
      <c r="I3" s="106"/>
      <c r="J3" s="106"/>
      <c r="K3" s="106"/>
      <c r="L3" s="106"/>
      <c r="M3" s="106"/>
      <c r="N3" s="106"/>
      <c r="O3" s="106" t="s">
        <v>16</v>
      </c>
      <c r="P3" s="106"/>
      <c r="Q3" s="106" t="s">
        <v>17</v>
      </c>
      <c r="R3" s="106"/>
      <c r="S3" s="106" t="s">
        <v>18</v>
      </c>
      <c r="T3" s="106"/>
      <c r="U3" s="106" t="s">
        <v>19</v>
      </c>
      <c r="V3" s="106"/>
      <c r="W3" s="106" t="s">
        <v>20</v>
      </c>
      <c r="X3" s="106"/>
      <c r="Y3" s="106" t="s">
        <v>21</v>
      </c>
      <c r="Z3" s="106"/>
      <c r="AA3" s="106"/>
      <c r="AB3" s="106"/>
      <c r="AC3" s="106"/>
      <c r="AD3" s="110"/>
    </row>
    <row r="4" spans="1:32" ht="15.75" thickBot="1">
      <c r="A4" s="29"/>
      <c r="B4" s="115"/>
      <c r="C4" s="118"/>
      <c r="D4" s="121"/>
      <c r="E4" s="32" t="s">
        <v>49</v>
      </c>
      <c r="F4" s="33" t="s">
        <v>22</v>
      </c>
      <c r="G4" s="33" t="s">
        <v>49</v>
      </c>
      <c r="H4" s="33" t="s">
        <v>22</v>
      </c>
      <c r="I4" s="33" t="s">
        <v>49</v>
      </c>
      <c r="J4" s="33" t="s">
        <v>22</v>
      </c>
      <c r="K4" s="33" t="s">
        <v>49</v>
      </c>
      <c r="L4" s="33" t="s">
        <v>22</v>
      </c>
      <c r="M4" s="33" t="s">
        <v>49</v>
      </c>
      <c r="N4" s="33" t="s">
        <v>22</v>
      </c>
      <c r="O4" s="33" t="s">
        <v>49</v>
      </c>
      <c r="P4" s="33" t="s">
        <v>22</v>
      </c>
      <c r="Q4" s="33" t="s">
        <v>49</v>
      </c>
      <c r="R4" s="33" t="s">
        <v>22</v>
      </c>
      <c r="S4" s="33" t="s">
        <v>49</v>
      </c>
      <c r="T4" s="33" t="s">
        <v>22</v>
      </c>
      <c r="U4" s="33" t="s">
        <v>49</v>
      </c>
      <c r="V4" s="33" t="s">
        <v>22</v>
      </c>
      <c r="W4" s="33" t="s">
        <v>49</v>
      </c>
      <c r="X4" s="33" t="s">
        <v>22</v>
      </c>
      <c r="Y4" s="33" t="s">
        <v>49</v>
      </c>
      <c r="Z4" s="33" t="s">
        <v>22</v>
      </c>
      <c r="AA4" s="33" t="s">
        <v>49</v>
      </c>
      <c r="AB4" s="33" t="s">
        <v>22</v>
      </c>
      <c r="AC4" s="33" t="s">
        <v>49</v>
      </c>
      <c r="AD4" s="34" t="s">
        <v>22</v>
      </c>
    </row>
    <row r="5" spans="1:32">
      <c r="A5" s="111" t="s">
        <v>23</v>
      </c>
      <c r="B5" s="112"/>
      <c r="C5" s="112"/>
      <c r="D5" s="112"/>
      <c r="E5" s="31">
        <v>749023.3</v>
      </c>
      <c r="F5" s="31">
        <f>F6</f>
        <v>706095.87</v>
      </c>
      <c r="G5" s="31">
        <v>0</v>
      </c>
      <c r="H5" s="31">
        <v>0</v>
      </c>
      <c r="I5" s="31">
        <v>550000</v>
      </c>
      <c r="J5" s="31">
        <f>J6</f>
        <v>490050.12</v>
      </c>
      <c r="K5" s="31">
        <v>0</v>
      </c>
      <c r="L5" s="31">
        <v>0</v>
      </c>
      <c r="M5" s="31">
        <v>99000</v>
      </c>
      <c r="N5" s="31">
        <f>N6</f>
        <v>96848.510000000009</v>
      </c>
      <c r="O5" s="31">
        <v>591953</v>
      </c>
      <c r="P5" s="31">
        <f>P6</f>
        <v>518739.24</v>
      </c>
      <c r="Q5" s="31">
        <v>0</v>
      </c>
      <c r="R5" s="31">
        <v>0</v>
      </c>
      <c r="S5" s="31">
        <v>83276.11</v>
      </c>
      <c r="T5" s="31">
        <f>T6</f>
        <v>72433.919999999998</v>
      </c>
      <c r="U5" s="31">
        <v>9000</v>
      </c>
      <c r="V5" s="31">
        <f>V6</f>
        <v>13400</v>
      </c>
      <c r="W5" s="31">
        <v>28500</v>
      </c>
      <c r="X5" s="31">
        <f>X6</f>
        <v>28500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31">
        <v>0</v>
      </c>
    </row>
    <row r="6" spans="1:32" ht="15.75" thickBot="1">
      <c r="A6" s="108" t="s">
        <v>24</v>
      </c>
      <c r="B6" s="109"/>
      <c r="C6" s="109"/>
      <c r="D6" s="109"/>
      <c r="E6" s="1">
        <v>749023.3</v>
      </c>
      <c r="F6" s="1">
        <f>F19+F20</f>
        <v>706095.87</v>
      </c>
      <c r="G6" s="1">
        <v>0</v>
      </c>
      <c r="H6" s="1">
        <v>0</v>
      </c>
      <c r="I6" s="1">
        <v>550000</v>
      </c>
      <c r="J6" s="1">
        <f>J11</f>
        <v>490050.12</v>
      </c>
      <c r="K6" s="1">
        <v>0</v>
      </c>
      <c r="L6" s="1">
        <v>0</v>
      </c>
      <c r="M6" s="1">
        <v>99000</v>
      </c>
      <c r="N6" s="1">
        <f>N8</f>
        <v>96848.510000000009</v>
      </c>
      <c r="O6" s="1">
        <v>591953</v>
      </c>
      <c r="P6" s="1">
        <f>P12+P13+P14+P15+P21+P24</f>
        <v>518739.24</v>
      </c>
      <c r="Q6" s="1">
        <v>0</v>
      </c>
      <c r="R6" s="1">
        <v>0</v>
      </c>
      <c r="S6" s="1">
        <v>83276.11</v>
      </c>
      <c r="T6" s="21">
        <f>T7+T8+T9+T10</f>
        <v>72433.919999999998</v>
      </c>
      <c r="U6" s="1">
        <v>9000</v>
      </c>
      <c r="V6" s="1">
        <f>V16+V17+V18</f>
        <v>13400</v>
      </c>
      <c r="W6" s="1">
        <v>28500</v>
      </c>
      <c r="X6" s="1">
        <f>X22+X23</f>
        <v>28500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</row>
    <row r="7" spans="1:32" ht="30.75" customHeight="1">
      <c r="A7" s="2"/>
      <c r="B7" s="22" t="s">
        <v>25</v>
      </c>
      <c r="C7" s="20" t="s">
        <v>26</v>
      </c>
      <c r="D7" s="23" t="s">
        <v>27</v>
      </c>
      <c r="E7" s="24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4">
        <v>0</v>
      </c>
      <c r="N7" s="24">
        <v>0</v>
      </c>
      <c r="O7" s="25">
        <v>0</v>
      </c>
      <c r="P7" s="26">
        <v>0</v>
      </c>
      <c r="Q7" s="25">
        <v>0</v>
      </c>
      <c r="R7" s="25">
        <v>0</v>
      </c>
      <c r="S7" s="25">
        <v>11000</v>
      </c>
      <c r="T7" s="26">
        <v>7704.6</v>
      </c>
      <c r="U7" s="25">
        <v>0</v>
      </c>
      <c r="V7" s="26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7">
        <v>0</v>
      </c>
    </row>
    <row r="8" spans="1:32" ht="27.75" customHeight="1">
      <c r="A8" s="2"/>
      <c r="B8" s="11" t="s">
        <v>25</v>
      </c>
      <c r="C8" s="19" t="s">
        <v>28</v>
      </c>
      <c r="D8" s="4" t="s">
        <v>29</v>
      </c>
      <c r="E8" s="6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6">
        <v>99000</v>
      </c>
      <c r="N8" s="6">
        <f>83441.57+13406.94</f>
        <v>96848.510000000009</v>
      </c>
      <c r="O8" s="5">
        <v>0</v>
      </c>
      <c r="P8" s="7">
        <v>0</v>
      </c>
      <c r="Q8" s="5">
        <v>0</v>
      </c>
      <c r="R8" s="5">
        <v>0</v>
      </c>
      <c r="S8" s="5">
        <v>22246.489999999998</v>
      </c>
      <c r="T8" s="7">
        <f>20000</f>
        <v>20000</v>
      </c>
      <c r="U8" s="5">
        <v>0</v>
      </c>
      <c r="V8" s="7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12">
        <v>0</v>
      </c>
    </row>
    <row r="9" spans="1:32" ht="27.75" customHeight="1">
      <c r="A9" s="2"/>
      <c r="B9" s="11"/>
      <c r="C9" s="8">
        <v>63622</v>
      </c>
      <c r="D9" s="4" t="s">
        <v>292</v>
      </c>
      <c r="E9" s="6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6">
        <v>0</v>
      </c>
      <c r="N9" s="6">
        <v>0</v>
      </c>
      <c r="O9" s="5">
        <v>0</v>
      </c>
      <c r="P9" s="7">
        <v>0</v>
      </c>
      <c r="Q9" s="5">
        <v>0</v>
      </c>
      <c r="R9" s="5">
        <v>0</v>
      </c>
      <c r="S9" s="5">
        <v>0</v>
      </c>
      <c r="T9" s="7">
        <v>2246.4899999999998</v>
      </c>
      <c r="U9" s="5">
        <v>0</v>
      </c>
      <c r="V9" s="7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12">
        <v>0</v>
      </c>
      <c r="AE9" s="103"/>
      <c r="AF9" s="104"/>
    </row>
    <row r="10" spans="1:32" ht="45" customHeight="1">
      <c r="A10" s="2"/>
      <c r="B10" s="11"/>
      <c r="C10" s="8">
        <v>63814</v>
      </c>
      <c r="D10" s="9" t="s">
        <v>30</v>
      </c>
      <c r="E10" s="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6">
        <v>0</v>
      </c>
      <c r="N10" s="6">
        <v>0</v>
      </c>
      <c r="O10" s="5">
        <v>0</v>
      </c>
      <c r="P10" s="7">
        <v>0</v>
      </c>
      <c r="Q10" s="5">
        <v>0</v>
      </c>
      <c r="R10" s="5">
        <v>0</v>
      </c>
      <c r="S10" s="5">
        <v>50029.62</v>
      </c>
      <c r="T10" s="7">
        <v>42482.83</v>
      </c>
      <c r="U10" s="5">
        <v>0</v>
      </c>
      <c r="V10" s="7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12">
        <v>0</v>
      </c>
    </row>
    <row r="11" spans="1:32" ht="45" customHeight="1">
      <c r="A11" s="2"/>
      <c r="B11" s="11" t="s">
        <v>25</v>
      </c>
      <c r="C11" s="19" t="s">
        <v>31</v>
      </c>
      <c r="D11" s="4" t="s">
        <v>32</v>
      </c>
      <c r="E11" s="6">
        <v>0</v>
      </c>
      <c r="F11" s="5">
        <v>0</v>
      </c>
      <c r="G11" s="5">
        <v>0</v>
      </c>
      <c r="H11" s="5">
        <v>0</v>
      </c>
      <c r="I11" s="5">
        <v>550000</v>
      </c>
      <c r="J11" s="5">
        <v>490050.12</v>
      </c>
      <c r="K11" s="5">
        <v>0</v>
      </c>
      <c r="L11" s="5">
        <v>0</v>
      </c>
      <c r="M11" s="6">
        <v>0</v>
      </c>
      <c r="N11" s="6">
        <v>0</v>
      </c>
      <c r="O11" s="5">
        <v>0</v>
      </c>
      <c r="P11" s="7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7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12">
        <v>0</v>
      </c>
    </row>
    <row r="12" spans="1:32">
      <c r="A12" s="2"/>
      <c r="B12" s="11"/>
      <c r="C12" s="8">
        <v>64151</v>
      </c>
      <c r="D12" s="9" t="s">
        <v>33</v>
      </c>
      <c r="E12" s="6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6">
        <v>0</v>
      </c>
      <c r="N12" s="6">
        <v>0</v>
      </c>
      <c r="O12" s="5">
        <v>50</v>
      </c>
      <c r="P12" s="7">
        <v>44.31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7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12">
        <v>0</v>
      </c>
    </row>
    <row r="13" spans="1:32">
      <c r="A13" s="2"/>
      <c r="B13" s="11" t="s">
        <v>25</v>
      </c>
      <c r="C13" s="19" t="s">
        <v>34</v>
      </c>
      <c r="D13" s="4" t="s">
        <v>35</v>
      </c>
      <c r="E13" s="6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v>0</v>
      </c>
      <c r="N13" s="6">
        <v>0</v>
      </c>
      <c r="O13" s="5">
        <v>700</v>
      </c>
      <c r="P13" s="7">
        <v>476.29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7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12">
        <v>0</v>
      </c>
    </row>
    <row r="14" spans="1:32" ht="30">
      <c r="A14" s="2"/>
      <c r="B14" s="11" t="s">
        <v>25</v>
      </c>
      <c r="C14" s="19" t="s">
        <v>36</v>
      </c>
      <c r="D14" s="4" t="s">
        <v>37</v>
      </c>
      <c r="E14" s="6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0</v>
      </c>
      <c r="N14" s="6">
        <v>0</v>
      </c>
      <c r="O14" s="5">
        <v>643203</v>
      </c>
      <c r="P14" s="7">
        <v>615707.28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7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12">
        <v>0</v>
      </c>
    </row>
    <row r="15" spans="1:32">
      <c r="A15" s="2"/>
      <c r="B15" s="11" t="s">
        <v>25</v>
      </c>
      <c r="C15" s="19" t="s">
        <v>38</v>
      </c>
      <c r="D15" s="4" t="s">
        <v>39</v>
      </c>
      <c r="E15" s="6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0</v>
      </c>
      <c r="N15" s="6">
        <v>0</v>
      </c>
      <c r="O15" s="5">
        <v>26000</v>
      </c>
      <c r="P15" s="7">
        <v>25583.14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7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12">
        <v>0</v>
      </c>
    </row>
    <row r="16" spans="1:32">
      <c r="A16" s="2"/>
      <c r="B16" s="11"/>
      <c r="C16" s="8">
        <v>66323</v>
      </c>
      <c r="D16" s="4" t="s">
        <v>293</v>
      </c>
      <c r="E16" s="6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0</v>
      </c>
      <c r="N16" s="6">
        <v>0</v>
      </c>
      <c r="O16" s="5">
        <v>0</v>
      </c>
      <c r="P16" s="7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7">
        <v>4400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12">
        <v>0</v>
      </c>
    </row>
    <row r="17" spans="1:30" ht="30" customHeight="1">
      <c r="A17" s="2"/>
      <c r="B17" s="11"/>
      <c r="C17" s="8">
        <v>66313</v>
      </c>
      <c r="D17" s="9" t="s">
        <v>40</v>
      </c>
      <c r="E17" s="6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0</v>
      </c>
      <c r="N17" s="6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7000</v>
      </c>
      <c r="V17" s="7">
        <v>7000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12">
        <v>0</v>
      </c>
    </row>
    <row r="18" spans="1:30" ht="30">
      <c r="A18" s="2"/>
      <c r="B18" s="11"/>
      <c r="C18" s="8">
        <v>66314</v>
      </c>
      <c r="D18" s="9" t="s">
        <v>41</v>
      </c>
      <c r="E18" s="6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0</v>
      </c>
      <c r="N18" s="6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2000</v>
      </c>
      <c r="V18" s="7">
        <v>2000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12">
        <v>0</v>
      </c>
    </row>
    <row r="19" spans="1:30" ht="30">
      <c r="A19" s="2"/>
      <c r="B19" s="11"/>
      <c r="C19" s="8">
        <v>67111</v>
      </c>
      <c r="D19" s="10" t="s">
        <v>42</v>
      </c>
      <c r="E19" s="6">
        <v>729023.3</v>
      </c>
      <c r="F19" s="5">
        <f>100965+81458.3+201672.57+302000</f>
        <v>686095.87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6">
        <v>0</v>
      </c>
      <c r="N19" s="6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7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12">
        <v>0</v>
      </c>
    </row>
    <row r="20" spans="1:30" ht="45">
      <c r="A20" s="2"/>
      <c r="B20" s="11"/>
      <c r="C20" s="8">
        <v>67121</v>
      </c>
      <c r="D20" s="10" t="s">
        <v>43</v>
      </c>
      <c r="E20" s="6">
        <v>20000</v>
      </c>
      <c r="F20" s="5">
        <v>20000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6">
        <v>0</v>
      </c>
      <c r="N20" s="6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7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12">
        <v>0</v>
      </c>
    </row>
    <row r="21" spans="1:30">
      <c r="A21" s="2"/>
      <c r="B21" s="11"/>
      <c r="C21" s="8">
        <v>68311</v>
      </c>
      <c r="D21" s="10" t="s">
        <v>44</v>
      </c>
      <c r="E21" s="6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6">
        <v>0</v>
      </c>
      <c r="N21" s="6">
        <v>0</v>
      </c>
      <c r="O21" s="5">
        <v>2000</v>
      </c>
      <c r="P21" s="7">
        <v>1483.98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7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12">
        <v>0</v>
      </c>
    </row>
    <row r="22" spans="1:30" ht="30" customHeight="1">
      <c r="A22" s="2"/>
      <c r="B22" s="11"/>
      <c r="C22" s="8">
        <v>72212</v>
      </c>
      <c r="D22" s="10" t="s">
        <v>45</v>
      </c>
      <c r="E22" s="6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0</v>
      </c>
      <c r="N22" s="6">
        <v>0</v>
      </c>
      <c r="O22" s="5">
        <v>0</v>
      </c>
      <c r="P22" s="7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16500</v>
      </c>
      <c r="X22" s="5">
        <v>16500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12">
        <v>0</v>
      </c>
    </row>
    <row r="23" spans="1:30" ht="30">
      <c r="A23" s="2"/>
      <c r="B23" s="11"/>
      <c r="C23" s="8">
        <v>72231</v>
      </c>
      <c r="D23" s="10" t="s">
        <v>46</v>
      </c>
      <c r="E23" s="6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0</v>
      </c>
      <c r="N23" s="6">
        <v>0</v>
      </c>
      <c r="O23" s="5">
        <v>0</v>
      </c>
      <c r="P23" s="7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12000</v>
      </c>
      <c r="X23" s="5">
        <v>12000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12">
        <v>0</v>
      </c>
    </row>
    <row r="24" spans="1:30" ht="30.75" customHeight="1" thickBot="1">
      <c r="A24" s="3"/>
      <c r="B24" s="13"/>
      <c r="C24" s="14">
        <v>92222</v>
      </c>
      <c r="D24" s="15" t="s">
        <v>47</v>
      </c>
      <c r="E24" s="17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7">
        <v>0</v>
      </c>
      <c r="O24" s="16">
        <v>-80000</v>
      </c>
      <c r="P24" s="16">
        <v>-124555.76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8">
        <v>0</v>
      </c>
    </row>
  </sheetData>
  <mergeCells count="32">
    <mergeCell ref="W3:X3"/>
    <mergeCell ref="Q2:R2"/>
    <mergeCell ref="A1:AD1"/>
    <mergeCell ref="I3:J3"/>
    <mergeCell ref="K3:L3"/>
    <mergeCell ref="M3:N3"/>
    <mergeCell ref="AA3:AB3"/>
    <mergeCell ref="O2:P2"/>
    <mergeCell ref="M2:N2"/>
    <mergeCell ref="Y2:Z2"/>
    <mergeCell ref="O3:P3"/>
    <mergeCell ref="Q3:R3"/>
    <mergeCell ref="S3:T3"/>
    <mergeCell ref="U3:V3"/>
    <mergeCell ref="S2:T2"/>
    <mergeCell ref="U2:V2"/>
    <mergeCell ref="W2:X2"/>
    <mergeCell ref="Y3:Z3"/>
    <mergeCell ref="AA2:AB2"/>
    <mergeCell ref="A6:D6"/>
    <mergeCell ref="AC3:AD3"/>
    <mergeCell ref="A5:D5"/>
    <mergeCell ref="B2:B4"/>
    <mergeCell ref="C2:C4"/>
    <mergeCell ref="D2:D4"/>
    <mergeCell ref="E2:F2"/>
    <mergeCell ref="AC2:AD2"/>
    <mergeCell ref="G2:H2"/>
    <mergeCell ref="I2:J2"/>
    <mergeCell ref="K2:L2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8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5"/>
  <sheetViews>
    <sheetView topLeftCell="C1" workbookViewId="0">
      <selection activeCell="V78" sqref="V78"/>
    </sheetView>
  </sheetViews>
  <sheetFormatPr defaultRowHeight="15"/>
  <cols>
    <col min="1" max="1" width="5" customWidth="1"/>
    <col min="2" max="2" width="6.28515625" customWidth="1"/>
    <col min="4" max="4" width="42.140625" customWidth="1"/>
    <col min="5" max="5" width="11.140625" customWidth="1"/>
    <col min="6" max="6" width="13.5703125" customWidth="1"/>
    <col min="7" max="7" width="11.5703125" customWidth="1"/>
    <col min="9" max="9" width="10.85546875" customWidth="1"/>
    <col min="10" max="10" width="10.140625" bestFit="1" customWidth="1"/>
    <col min="11" max="11" width="10.7109375" customWidth="1"/>
    <col min="13" max="13" width="10.7109375" customWidth="1"/>
    <col min="15" max="15" width="11" customWidth="1"/>
    <col min="16" max="16" width="12.7109375" bestFit="1" customWidth="1"/>
    <col min="17" max="17" width="12.140625" customWidth="1"/>
    <col min="19" max="19" width="11.140625" customWidth="1"/>
    <col min="21" max="21" width="10.42578125" customWidth="1"/>
    <col min="23" max="23" width="12.140625" customWidth="1"/>
    <col min="25" max="25" width="11.85546875" customWidth="1"/>
    <col min="27" max="27" width="10.5703125" customWidth="1"/>
    <col min="29" max="29" width="10.85546875" customWidth="1"/>
  </cols>
  <sheetData>
    <row r="1" spans="1:30" ht="15.75" thickBot="1">
      <c r="A1" s="146" t="s">
        <v>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0" ht="63" customHeight="1" thickBot="1">
      <c r="A2" s="35"/>
      <c r="B2" s="131" t="s">
        <v>0</v>
      </c>
      <c r="C2" s="131" t="s">
        <v>1</v>
      </c>
      <c r="D2" s="134" t="s">
        <v>2</v>
      </c>
      <c r="E2" s="126" t="s">
        <v>3</v>
      </c>
      <c r="F2" s="126"/>
      <c r="G2" s="126" t="s">
        <v>4</v>
      </c>
      <c r="H2" s="126"/>
      <c r="I2" s="126" t="s">
        <v>5</v>
      </c>
      <c r="J2" s="126"/>
      <c r="K2" s="126" t="s">
        <v>6</v>
      </c>
      <c r="L2" s="126"/>
      <c r="M2" s="126" t="s">
        <v>7</v>
      </c>
      <c r="N2" s="126"/>
      <c r="O2" s="126" t="s">
        <v>8</v>
      </c>
      <c r="P2" s="126"/>
      <c r="Q2" s="126" t="s">
        <v>9</v>
      </c>
      <c r="R2" s="126"/>
      <c r="S2" s="126" t="s">
        <v>10</v>
      </c>
      <c r="T2" s="126"/>
      <c r="U2" s="126" t="s">
        <v>11</v>
      </c>
      <c r="V2" s="126"/>
      <c r="W2" s="126" t="s">
        <v>12</v>
      </c>
      <c r="X2" s="126"/>
      <c r="Y2" s="126" t="s">
        <v>13</v>
      </c>
      <c r="Z2" s="126"/>
      <c r="AA2" s="144" t="s">
        <v>14</v>
      </c>
      <c r="AB2" s="144"/>
      <c r="AC2" s="126" t="s">
        <v>15</v>
      </c>
      <c r="AD2" s="145"/>
    </row>
    <row r="3" spans="1:30" ht="99.75" customHeight="1" thickBot="1">
      <c r="A3" s="36"/>
      <c r="B3" s="132"/>
      <c r="C3" s="132"/>
      <c r="D3" s="135"/>
      <c r="E3" s="141"/>
      <c r="F3" s="142"/>
      <c r="G3" s="142" t="s">
        <v>16</v>
      </c>
      <c r="H3" s="142"/>
      <c r="I3" s="142"/>
      <c r="J3" s="142"/>
      <c r="K3" s="142"/>
      <c r="L3" s="142"/>
      <c r="M3" s="142"/>
      <c r="N3" s="142"/>
      <c r="O3" s="142" t="s">
        <v>16</v>
      </c>
      <c r="P3" s="142"/>
      <c r="Q3" s="142" t="s">
        <v>17</v>
      </c>
      <c r="R3" s="142"/>
      <c r="S3" s="142" t="s">
        <v>18</v>
      </c>
      <c r="T3" s="142"/>
      <c r="U3" s="142" t="s">
        <v>19</v>
      </c>
      <c r="V3" s="142"/>
      <c r="W3" s="142" t="s">
        <v>20</v>
      </c>
      <c r="X3" s="142"/>
      <c r="Y3" s="142" t="s">
        <v>21</v>
      </c>
      <c r="Z3" s="142"/>
      <c r="AA3" s="142"/>
      <c r="AB3" s="142"/>
      <c r="AC3" s="142"/>
      <c r="AD3" s="143"/>
    </row>
    <row r="4" spans="1:30" ht="15.75" thickBot="1">
      <c r="A4" s="37"/>
      <c r="B4" s="133"/>
      <c r="C4" s="133"/>
      <c r="D4" s="136"/>
      <c r="E4" s="38" t="s">
        <v>49</v>
      </c>
      <c r="F4" s="39" t="s">
        <v>22</v>
      </c>
      <c r="G4" s="39" t="s">
        <v>49</v>
      </c>
      <c r="H4" s="39" t="s">
        <v>22</v>
      </c>
      <c r="I4" s="39" t="s">
        <v>49</v>
      </c>
      <c r="J4" s="39" t="s">
        <v>22</v>
      </c>
      <c r="K4" s="39" t="s">
        <v>49</v>
      </c>
      <c r="L4" s="39" t="s">
        <v>22</v>
      </c>
      <c r="M4" s="39" t="s">
        <v>49</v>
      </c>
      <c r="N4" s="39" t="s">
        <v>22</v>
      </c>
      <c r="O4" s="39" t="s">
        <v>49</v>
      </c>
      <c r="P4" s="39" t="s">
        <v>22</v>
      </c>
      <c r="Q4" s="39" t="s">
        <v>49</v>
      </c>
      <c r="R4" s="39" t="s">
        <v>22</v>
      </c>
      <c r="S4" s="39" t="s">
        <v>49</v>
      </c>
      <c r="T4" s="39" t="s">
        <v>22</v>
      </c>
      <c r="U4" s="39" t="s">
        <v>49</v>
      </c>
      <c r="V4" s="39" t="s">
        <v>22</v>
      </c>
      <c r="W4" s="39" t="s">
        <v>49</v>
      </c>
      <c r="X4" s="39" t="s">
        <v>22</v>
      </c>
      <c r="Y4" s="39" t="s">
        <v>49</v>
      </c>
      <c r="Z4" s="39" t="s">
        <v>22</v>
      </c>
      <c r="AA4" s="39" t="s">
        <v>49</v>
      </c>
      <c r="AB4" s="39" t="s">
        <v>22</v>
      </c>
      <c r="AC4" s="39" t="s">
        <v>49</v>
      </c>
      <c r="AD4" s="40" t="s">
        <v>22</v>
      </c>
    </row>
    <row r="5" spans="1:30">
      <c r="A5" s="137" t="s">
        <v>23</v>
      </c>
      <c r="B5" s="138"/>
      <c r="C5" s="138"/>
      <c r="D5" s="138"/>
      <c r="E5" s="56">
        <v>749023.3</v>
      </c>
      <c r="F5" s="56">
        <f>F6</f>
        <v>706095.87</v>
      </c>
      <c r="G5" s="56">
        <v>0</v>
      </c>
      <c r="H5" s="56">
        <v>0</v>
      </c>
      <c r="I5" s="56">
        <v>550000</v>
      </c>
      <c r="J5" s="56">
        <f>J6</f>
        <v>490086.96</v>
      </c>
      <c r="K5" s="56">
        <v>0</v>
      </c>
      <c r="L5" s="56">
        <v>0</v>
      </c>
      <c r="M5" s="56">
        <v>99000</v>
      </c>
      <c r="N5" s="56">
        <f>N6</f>
        <v>89148.49</v>
      </c>
      <c r="O5" s="56">
        <v>591953</v>
      </c>
      <c r="P5" s="64">
        <f>P6</f>
        <v>518739.24000000005</v>
      </c>
      <c r="Q5" s="56">
        <v>0</v>
      </c>
      <c r="R5" s="56">
        <v>0</v>
      </c>
      <c r="S5" s="56">
        <v>83276.11</v>
      </c>
      <c r="T5" s="56">
        <f>T6</f>
        <v>72001.61</v>
      </c>
      <c r="U5" s="56">
        <v>9000</v>
      </c>
      <c r="V5" s="56">
        <f>V6</f>
        <v>12400</v>
      </c>
      <c r="W5" s="56">
        <v>28500</v>
      </c>
      <c r="X5" s="56">
        <f>X6</f>
        <v>28500</v>
      </c>
      <c r="Y5" s="56">
        <v>0</v>
      </c>
      <c r="Z5" s="56">
        <v>0</v>
      </c>
      <c r="AA5" s="56">
        <v>0</v>
      </c>
      <c r="AB5" s="56">
        <v>0</v>
      </c>
      <c r="AC5" s="56">
        <v>0</v>
      </c>
      <c r="AD5" s="47">
        <v>0</v>
      </c>
    </row>
    <row r="6" spans="1:30">
      <c r="A6" s="127" t="s">
        <v>24</v>
      </c>
      <c r="B6" s="128"/>
      <c r="C6" s="128"/>
      <c r="D6" s="128"/>
      <c r="E6" s="55">
        <v>749023.3</v>
      </c>
      <c r="F6" s="55">
        <f>F7+F22+F101+F105+F115</f>
        <v>706095.87</v>
      </c>
      <c r="G6" s="55">
        <v>0</v>
      </c>
      <c r="H6" s="55">
        <v>0</v>
      </c>
      <c r="I6" s="55">
        <v>550000</v>
      </c>
      <c r="J6" s="55">
        <f>J22</f>
        <v>490086.96</v>
      </c>
      <c r="K6" s="55">
        <v>0</v>
      </c>
      <c r="L6" s="55">
        <v>0</v>
      </c>
      <c r="M6" s="55">
        <v>99000</v>
      </c>
      <c r="N6" s="55">
        <f>N22</f>
        <v>89148.49</v>
      </c>
      <c r="O6" s="55">
        <v>591953</v>
      </c>
      <c r="P6" s="41">
        <f>P7+P22</f>
        <v>518739.24000000005</v>
      </c>
      <c r="Q6" s="55">
        <v>0</v>
      </c>
      <c r="R6" s="55">
        <v>0</v>
      </c>
      <c r="S6" s="55">
        <v>83276.11</v>
      </c>
      <c r="T6" s="55">
        <f>T7+T22</f>
        <v>72001.61</v>
      </c>
      <c r="U6" s="55">
        <v>9000</v>
      </c>
      <c r="V6" s="55">
        <f>V22+V7</f>
        <v>12400</v>
      </c>
      <c r="W6" s="55">
        <v>28500</v>
      </c>
      <c r="X6" s="55">
        <f>X22</f>
        <v>28500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48">
        <v>0</v>
      </c>
    </row>
    <row r="7" spans="1:30">
      <c r="A7" s="127" t="s">
        <v>50</v>
      </c>
      <c r="B7" s="128"/>
      <c r="C7" s="128"/>
      <c r="D7" s="128"/>
      <c r="E7" s="55">
        <v>20000</v>
      </c>
      <c r="F7" s="55">
        <f>F8</f>
        <v>20000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173523</v>
      </c>
      <c r="P7" s="41">
        <f>P8</f>
        <v>165317.74</v>
      </c>
      <c r="Q7" s="55">
        <v>0</v>
      </c>
      <c r="R7" s="55">
        <v>0</v>
      </c>
      <c r="S7" s="55">
        <v>2246.4899999999998</v>
      </c>
      <c r="T7" s="55">
        <f>T8</f>
        <v>2246.4899999999998</v>
      </c>
      <c r="U7" s="43">
        <v>0</v>
      </c>
      <c r="V7" s="43">
        <f>V8</f>
        <v>4400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48">
        <v>0</v>
      </c>
    </row>
    <row r="8" spans="1:30" ht="15.75" thickBot="1">
      <c r="A8" s="129" t="s">
        <v>51</v>
      </c>
      <c r="B8" s="130"/>
      <c r="C8" s="130"/>
      <c r="D8" s="130"/>
      <c r="E8" s="94">
        <v>20000</v>
      </c>
      <c r="F8" s="94">
        <f>F9</f>
        <v>20000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173523</v>
      </c>
      <c r="P8" s="95">
        <f>P9</f>
        <v>165317.74</v>
      </c>
      <c r="Q8" s="94">
        <v>0</v>
      </c>
      <c r="R8" s="94">
        <v>0</v>
      </c>
      <c r="S8" s="94">
        <v>2246.4899999999998</v>
      </c>
      <c r="T8" s="94">
        <f>T9</f>
        <v>2246.4899999999998</v>
      </c>
      <c r="U8" s="53">
        <v>0</v>
      </c>
      <c r="V8" s="53">
        <f>V9</f>
        <v>4400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6">
        <v>0</v>
      </c>
    </row>
    <row r="9" spans="1:30" ht="15.75" thickBot="1">
      <c r="A9" s="147" t="s">
        <v>52</v>
      </c>
      <c r="B9" s="148"/>
      <c r="C9" s="148"/>
      <c r="D9" s="148"/>
      <c r="E9" s="85">
        <v>20000</v>
      </c>
      <c r="F9" s="85">
        <f>F18</f>
        <v>20000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173523</v>
      </c>
      <c r="P9" s="86">
        <f>P10+P14+P18+P19+P20+P21</f>
        <v>165317.74</v>
      </c>
      <c r="Q9" s="85">
        <v>0</v>
      </c>
      <c r="R9" s="85">
        <v>0</v>
      </c>
      <c r="S9" s="85">
        <v>2246.4899999999998</v>
      </c>
      <c r="T9" s="85">
        <f>T21</f>
        <v>2246.4899999999998</v>
      </c>
      <c r="U9" s="102">
        <v>0</v>
      </c>
      <c r="V9" s="102">
        <f>V14</f>
        <v>4400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7">
        <v>0</v>
      </c>
    </row>
    <row r="10" spans="1:30" ht="12.75" customHeight="1">
      <c r="A10" s="78"/>
      <c r="B10" s="79" t="s">
        <v>25</v>
      </c>
      <c r="C10" s="79" t="s">
        <v>53</v>
      </c>
      <c r="D10" s="99" t="s">
        <v>54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3000</v>
      </c>
      <c r="P10" s="83">
        <v>2977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4">
        <v>0</v>
      </c>
    </row>
    <row r="11" spans="1:30" ht="13.5" customHeight="1">
      <c r="A11" s="49"/>
      <c r="B11" s="54" t="s">
        <v>25</v>
      </c>
      <c r="C11" s="54" t="s">
        <v>55</v>
      </c>
      <c r="D11" s="42" t="s">
        <v>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58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65">
        <v>0</v>
      </c>
    </row>
    <row r="12" spans="1:30">
      <c r="A12" s="49"/>
      <c r="B12" s="54" t="s">
        <v>25</v>
      </c>
      <c r="C12" s="54" t="s">
        <v>57</v>
      </c>
      <c r="D12" s="42" t="s">
        <v>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58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65">
        <v>0</v>
      </c>
    </row>
    <row r="13" spans="1:30">
      <c r="A13" s="49"/>
      <c r="B13" s="54" t="s">
        <v>25</v>
      </c>
      <c r="C13" s="54" t="s">
        <v>59</v>
      </c>
      <c r="D13" s="42" t="s">
        <v>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58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65">
        <v>0</v>
      </c>
    </row>
    <row r="14" spans="1:30" ht="12.75" customHeight="1">
      <c r="A14" s="49"/>
      <c r="B14" s="54" t="s">
        <v>25</v>
      </c>
      <c r="C14" s="54" t="s">
        <v>61</v>
      </c>
      <c r="D14" s="42" t="s">
        <v>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8000</v>
      </c>
      <c r="P14" s="58">
        <v>9538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4400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65">
        <v>0</v>
      </c>
    </row>
    <row r="15" spans="1:30" ht="12" customHeight="1">
      <c r="A15" s="49"/>
      <c r="B15" s="54" t="s">
        <v>25</v>
      </c>
      <c r="C15" s="54" t="s">
        <v>63</v>
      </c>
      <c r="D15" s="42" t="s">
        <v>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58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65">
        <v>0</v>
      </c>
    </row>
    <row r="16" spans="1:30" ht="12" customHeight="1">
      <c r="A16" s="49"/>
      <c r="B16" s="54" t="s">
        <v>25</v>
      </c>
      <c r="C16" s="54" t="s">
        <v>65</v>
      </c>
      <c r="D16" s="42" t="s">
        <v>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58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65">
        <v>0</v>
      </c>
    </row>
    <row r="17" spans="1:30" ht="12" customHeight="1">
      <c r="A17" s="49"/>
      <c r="B17" s="54" t="s">
        <v>25</v>
      </c>
      <c r="C17" s="54" t="s">
        <v>67</v>
      </c>
      <c r="D17" s="42" t="s">
        <v>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58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65">
        <v>0</v>
      </c>
    </row>
    <row r="18" spans="1:30" ht="15" customHeight="1">
      <c r="A18" s="49"/>
      <c r="B18" s="54" t="s">
        <v>25</v>
      </c>
      <c r="C18" s="54" t="s">
        <v>69</v>
      </c>
      <c r="D18" s="42" t="s">
        <v>70</v>
      </c>
      <c r="E18" s="43">
        <v>20000</v>
      </c>
      <c r="F18" s="43">
        <v>20000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8000</v>
      </c>
      <c r="P18" s="58">
        <v>7095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65">
        <v>0</v>
      </c>
    </row>
    <row r="19" spans="1:30" ht="12.75" customHeight="1">
      <c r="A19" s="49"/>
      <c r="B19" s="54" t="s">
        <v>25</v>
      </c>
      <c r="C19" s="54" t="s">
        <v>71</v>
      </c>
      <c r="D19" s="42" t="s">
        <v>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120000</v>
      </c>
      <c r="P19" s="58">
        <v>113110.06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65">
        <v>0</v>
      </c>
    </row>
    <row r="20" spans="1:30">
      <c r="A20" s="49"/>
      <c r="B20" s="54"/>
      <c r="C20" s="44">
        <v>42273</v>
      </c>
      <c r="D20" s="45" t="s">
        <v>73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32523</v>
      </c>
      <c r="P20" s="58">
        <v>32361.4</v>
      </c>
      <c r="Q20" s="43"/>
      <c r="R20" s="43"/>
      <c r="S20" s="43">
        <v>0</v>
      </c>
      <c r="T20" s="43">
        <v>0</v>
      </c>
      <c r="U20" s="43">
        <v>0</v>
      </c>
      <c r="V20" s="43">
        <v>0</v>
      </c>
      <c r="W20" s="43"/>
      <c r="X20" s="43"/>
      <c r="Y20" s="43"/>
      <c r="Z20" s="43"/>
      <c r="AA20" s="43"/>
      <c r="AB20" s="43"/>
      <c r="AC20" s="43"/>
      <c r="AD20" s="65"/>
    </row>
    <row r="21" spans="1:30" ht="15.75" thickBot="1">
      <c r="A21" s="73"/>
      <c r="B21" s="74" t="s">
        <v>25</v>
      </c>
      <c r="C21" s="74" t="s">
        <v>74</v>
      </c>
      <c r="D21" s="100" t="s">
        <v>75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2000</v>
      </c>
      <c r="P21" s="75">
        <v>236.28</v>
      </c>
      <c r="Q21" s="76">
        <v>0</v>
      </c>
      <c r="R21" s="76">
        <v>0</v>
      </c>
      <c r="S21" s="76">
        <v>2246.4899999999998</v>
      </c>
      <c r="T21" s="76">
        <v>2246.4899999999998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7">
        <v>0</v>
      </c>
    </row>
    <row r="22" spans="1:30">
      <c r="A22" s="137" t="s">
        <v>76</v>
      </c>
      <c r="B22" s="138"/>
      <c r="C22" s="138"/>
      <c r="D22" s="138"/>
      <c r="E22" s="56">
        <v>302000</v>
      </c>
      <c r="F22" s="56">
        <f>F23</f>
        <v>302000</v>
      </c>
      <c r="G22" s="56">
        <v>0</v>
      </c>
      <c r="H22" s="56">
        <v>0</v>
      </c>
      <c r="I22" s="56">
        <v>550000</v>
      </c>
      <c r="J22" s="56">
        <f>J23</f>
        <v>490086.96</v>
      </c>
      <c r="K22" s="56">
        <v>0</v>
      </c>
      <c r="L22" s="56">
        <v>0</v>
      </c>
      <c r="M22" s="56">
        <v>99000</v>
      </c>
      <c r="N22" s="56">
        <f>N23</f>
        <v>89148.49</v>
      </c>
      <c r="O22" s="56">
        <v>418430</v>
      </c>
      <c r="P22" s="64">
        <f>P23</f>
        <v>353421.50000000006</v>
      </c>
      <c r="Q22" s="56">
        <v>0</v>
      </c>
      <c r="R22" s="56">
        <v>0</v>
      </c>
      <c r="S22" s="56">
        <v>81029.62</v>
      </c>
      <c r="T22" s="56">
        <f>T23</f>
        <v>69755.12</v>
      </c>
      <c r="U22" s="56">
        <v>9000</v>
      </c>
      <c r="V22" s="56">
        <f>V23</f>
        <v>8000</v>
      </c>
      <c r="W22" s="56">
        <v>28500</v>
      </c>
      <c r="X22" s="56">
        <f>W22</f>
        <v>28500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47">
        <v>0</v>
      </c>
    </row>
    <row r="23" spans="1:30">
      <c r="A23" s="127" t="s">
        <v>77</v>
      </c>
      <c r="B23" s="128"/>
      <c r="C23" s="128"/>
      <c r="D23" s="128"/>
      <c r="E23" s="55">
        <v>302000</v>
      </c>
      <c r="F23" s="55">
        <f>F24+F94</f>
        <v>302000</v>
      </c>
      <c r="G23" s="55">
        <v>0</v>
      </c>
      <c r="H23" s="55">
        <v>0</v>
      </c>
      <c r="I23" s="55">
        <v>550000</v>
      </c>
      <c r="J23" s="55">
        <f>J24</f>
        <v>490086.96</v>
      </c>
      <c r="K23" s="55">
        <v>0</v>
      </c>
      <c r="L23" s="55">
        <v>0</v>
      </c>
      <c r="M23" s="55">
        <v>99000</v>
      </c>
      <c r="N23" s="55">
        <f>N24</f>
        <v>89148.49</v>
      </c>
      <c r="O23" s="55">
        <v>418430</v>
      </c>
      <c r="P23" s="41">
        <f>P24+P94</f>
        <v>353421.50000000006</v>
      </c>
      <c r="Q23" s="55">
        <v>0</v>
      </c>
      <c r="R23" s="55">
        <v>0</v>
      </c>
      <c r="S23" s="55">
        <v>81029.62</v>
      </c>
      <c r="T23" s="55">
        <f>T24</f>
        <v>69755.12</v>
      </c>
      <c r="U23" s="55">
        <v>9000</v>
      </c>
      <c r="V23" s="55">
        <f>V24+V94</f>
        <v>8000</v>
      </c>
      <c r="W23" s="55">
        <v>28500</v>
      </c>
      <c r="X23" s="55">
        <f>W23</f>
        <v>28500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48">
        <v>0</v>
      </c>
    </row>
    <row r="24" spans="1:30" ht="15.75" thickBot="1">
      <c r="A24" s="129" t="s">
        <v>78</v>
      </c>
      <c r="B24" s="130"/>
      <c r="C24" s="130"/>
      <c r="D24" s="130"/>
      <c r="E24" s="94">
        <v>268491.64</v>
      </c>
      <c r="F24" s="94">
        <f>F26+F28+F30+F34+F35+F37+F38+F39+F40+F41+F42+F44+F47+F48+F49+F51+F54+F55+F56+F59+F63+F66+F67+F70+F71+F74+F75+F81+F87+F88+F89</f>
        <v>268491.64</v>
      </c>
      <c r="G24" s="94">
        <v>0</v>
      </c>
      <c r="H24" s="94">
        <v>0</v>
      </c>
      <c r="I24" s="94">
        <v>550000</v>
      </c>
      <c r="J24" s="94">
        <f>J32</f>
        <v>490086.96</v>
      </c>
      <c r="K24" s="94">
        <v>0</v>
      </c>
      <c r="L24" s="94">
        <v>0</v>
      </c>
      <c r="M24" s="94">
        <v>99000</v>
      </c>
      <c r="N24" s="94">
        <f>N67+N85</f>
        <v>89148.49</v>
      </c>
      <c r="O24" s="94">
        <v>354930</v>
      </c>
      <c r="P24" s="95">
        <f>P26+P27+P28+P29+P30+P31+P32+P33+P34+P35+P36+P37+P38+P39+P40+P41+P42+P43+P44+P45+P46+P47+P48+P49+P50+P51+P52+P53+P54+P55+P56+P57+P58+P59+P60+P61+P62+P63+P64+P65+P66+P67+P68+P69+P70+P71+P72+P73+P74+P75+P76+P77+P78+P79+P80+P81+P82+P83+P84+P85+P86+P87+P88+P89+P90+P91+P92+P93</f>
        <v>292156.97000000003</v>
      </c>
      <c r="Q24" s="94">
        <v>0</v>
      </c>
      <c r="R24" s="94">
        <v>0</v>
      </c>
      <c r="S24" s="94">
        <v>81029.62</v>
      </c>
      <c r="T24" s="94">
        <f>T25+T32+T67+T77</f>
        <v>69755.12</v>
      </c>
      <c r="U24" s="94">
        <v>3000</v>
      </c>
      <c r="V24" s="94">
        <f>V50</f>
        <v>2000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6">
        <v>0</v>
      </c>
    </row>
    <row r="25" spans="1:30">
      <c r="A25" s="91"/>
      <c r="B25" s="101"/>
      <c r="C25" s="92">
        <v>31111</v>
      </c>
      <c r="D25" s="81" t="s">
        <v>216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3">
        <v>0</v>
      </c>
      <c r="Q25" s="82">
        <v>0</v>
      </c>
      <c r="R25" s="82">
        <v>0</v>
      </c>
      <c r="S25" s="82">
        <v>42829.62</v>
      </c>
      <c r="T25" s="82">
        <v>36482.83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4">
        <v>0</v>
      </c>
    </row>
    <row r="26" spans="1:30" ht="16.5" customHeight="1">
      <c r="A26" s="49"/>
      <c r="B26" s="54" t="s">
        <v>79</v>
      </c>
      <c r="C26" s="54" t="s">
        <v>80</v>
      </c>
      <c r="D26" s="42" t="s">
        <v>214</v>
      </c>
      <c r="E26" s="43">
        <v>9432.18</v>
      </c>
      <c r="F26" s="43">
        <v>9432.18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4000</v>
      </c>
      <c r="P26" s="58">
        <v>2340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65">
        <v>0</v>
      </c>
    </row>
    <row r="27" spans="1:30" ht="16.5" customHeight="1">
      <c r="A27" s="49"/>
      <c r="B27" s="54" t="s">
        <v>81</v>
      </c>
      <c r="C27" s="54" t="s">
        <v>82</v>
      </c>
      <c r="D27" s="42" t="s">
        <v>215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10000</v>
      </c>
      <c r="P27" s="58">
        <v>7556.87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65">
        <v>0</v>
      </c>
    </row>
    <row r="28" spans="1:30" ht="13.5" customHeight="1">
      <c r="A28" s="49"/>
      <c r="B28" s="54" t="s">
        <v>83</v>
      </c>
      <c r="C28" s="54" t="s">
        <v>84</v>
      </c>
      <c r="D28" s="42" t="s">
        <v>217</v>
      </c>
      <c r="E28" s="43">
        <v>1113</v>
      </c>
      <c r="F28" s="43">
        <v>1113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7000</v>
      </c>
      <c r="P28" s="58">
        <v>5867.72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65">
        <v>0</v>
      </c>
    </row>
    <row r="29" spans="1:30" ht="28.5" customHeight="1">
      <c r="A29" s="49"/>
      <c r="B29" s="54" t="s">
        <v>25</v>
      </c>
      <c r="C29" s="54" t="s">
        <v>85</v>
      </c>
      <c r="D29" s="42" t="s">
        <v>86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3500</v>
      </c>
      <c r="P29" s="58">
        <v>2849.32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65">
        <v>0</v>
      </c>
    </row>
    <row r="30" spans="1:30" ht="27.75" customHeight="1">
      <c r="A30" s="49"/>
      <c r="B30" s="54" t="s">
        <v>87</v>
      </c>
      <c r="C30" s="54" t="s">
        <v>88</v>
      </c>
      <c r="D30" s="42" t="s">
        <v>218</v>
      </c>
      <c r="E30" s="43">
        <v>1778.1</v>
      </c>
      <c r="F30" s="43">
        <v>1778.1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9000</v>
      </c>
      <c r="P30" s="58">
        <v>8475.5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65">
        <v>0</v>
      </c>
    </row>
    <row r="31" spans="1:30" ht="28.5" customHeight="1">
      <c r="A31" s="49"/>
      <c r="B31" s="54" t="s">
        <v>89</v>
      </c>
      <c r="C31" s="54" t="s">
        <v>90</v>
      </c>
      <c r="D31" s="42" t="s">
        <v>219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1500</v>
      </c>
      <c r="P31" s="58">
        <v>670.28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65">
        <v>0</v>
      </c>
    </row>
    <row r="32" spans="1:30" ht="16.5" customHeight="1">
      <c r="A32" s="49"/>
      <c r="B32" s="54" t="s">
        <v>25</v>
      </c>
      <c r="C32" s="54" t="s">
        <v>91</v>
      </c>
      <c r="D32" s="42" t="s">
        <v>92</v>
      </c>
      <c r="E32" s="43">
        <v>0</v>
      </c>
      <c r="F32" s="43">
        <v>0</v>
      </c>
      <c r="G32" s="43">
        <v>0</v>
      </c>
      <c r="H32" s="43">
        <v>0</v>
      </c>
      <c r="I32" s="43">
        <v>550000</v>
      </c>
      <c r="J32" s="43">
        <v>490086.96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58">
        <v>0</v>
      </c>
      <c r="Q32" s="43">
        <v>0</v>
      </c>
      <c r="R32" s="43">
        <v>0</v>
      </c>
      <c r="S32" s="43">
        <v>7200</v>
      </c>
      <c r="T32" s="43">
        <v>6000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65">
        <v>0</v>
      </c>
    </row>
    <row r="33" spans="1:30" ht="15" customHeight="1">
      <c r="A33" s="49"/>
      <c r="B33" s="54" t="s">
        <v>93</v>
      </c>
      <c r="C33" s="54" t="s">
        <v>94</v>
      </c>
      <c r="D33" s="42" t="s">
        <v>220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9000</v>
      </c>
      <c r="P33" s="58">
        <v>5668.4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65">
        <v>0</v>
      </c>
    </row>
    <row r="34" spans="1:30" ht="32.25" customHeight="1">
      <c r="A34" s="66"/>
      <c r="B34" s="54" t="s">
        <v>95</v>
      </c>
      <c r="C34" s="54" t="s">
        <v>96</v>
      </c>
      <c r="D34" s="42" t="s">
        <v>221</v>
      </c>
      <c r="E34" s="43">
        <v>5544</v>
      </c>
      <c r="F34" s="43">
        <v>5544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3000</v>
      </c>
      <c r="P34" s="58">
        <v>750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65">
        <v>0</v>
      </c>
    </row>
    <row r="35" spans="1:30" ht="12.75" customHeight="1">
      <c r="A35" s="66"/>
      <c r="B35" s="54" t="s">
        <v>97</v>
      </c>
      <c r="C35" s="54" t="s">
        <v>98</v>
      </c>
      <c r="D35" s="42" t="s">
        <v>222</v>
      </c>
      <c r="E35" s="43">
        <v>6000</v>
      </c>
      <c r="F35" s="43">
        <v>6000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3000</v>
      </c>
      <c r="P35" s="58">
        <v>3315.48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65">
        <v>0</v>
      </c>
    </row>
    <row r="36" spans="1:30" ht="14.25" customHeight="1">
      <c r="A36" s="66"/>
      <c r="B36" s="54" t="s">
        <v>99</v>
      </c>
      <c r="C36" s="54" t="s">
        <v>100</v>
      </c>
      <c r="D36" s="42" t="s">
        <v>223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4500</v>
      </c>
      <c r="P36" s="58">
        <v>4240.5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65">
        <v>0</v>
      </c>
    </row>
    <row r="37" spans="1:30" ht="27.75" customHeight="1">
      <c r="A37" s="66"/>
      <c r="B37" s="54" t="s">
        <v>101</v>
      </c>
      <c r="C37" s="54" t="s">
        <v>102</v>
      </c>
      <c r="D37" s="42" t="s">
        <v>224</v>
      </c>
      <c r="E37" s="43">
        <v>947.40999999999985</v>
      </c>
      <c r="F37" s="43">
        <v>947.41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1000</v>
      </c>
      <c r="P37" s="58">
        <v>698.72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65">
        <v>0</v>
      </c>
    </row>
    <row r="38" spans="1:30" ht="15" customHeight="1">
      <c r="A38" s="66"/>
      <c r="B38" s="54" t="s">
        <v>103</v>
      </c>
      <c r="C38" s="54" t="s">
        <v>104</v>
      </c>
      <c r="D38" s="42" t="s">
        <v>225</v>
      </c>
      <c r="E38" s="43">
        <v>3200</v>
      </c>
      <c r="F38" s="43">
        <v>3200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2000</v>
      </c>
      <c r="P38" s="58">
        <v>2920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65">
        <v>0</v>
      </c>
    </row>
    <row r="39" spans="1:30" ht="27.75" customHeight="1">
      <c r="A39" s="66"/>
      <c r="B39" s="54" t="s">
        <v>105</v>
      </c>
      <c r="C39" s="54" t="s">
        <v>106</v>
      </c>
      <c r="D39" s="42" t="s">
        <v>226</v>
      </c>
      <c r="E39" s="43">
        <v>2000</v>
      </c>
      <c r="F39" s="43">
        <v>2000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3500</v>
      </c>
      <c r="P39" s="58">
        <v>5240.62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65">
        <v>0</v>
      </c>
    </row>
    <row r="40" spans="1:30" ht="15" customHeight="1">
      <c r="A40" s="66"/>
      <c r="B40" s="54" t="s">
        <v>107</v>
      </c>
      <c r="C40" s="54" t="s">
        <v>108</v>
      </c>
      <c r="D40" s="42" t="s">
        <v>227</v>
      </c>
      <c r="E40" s="43">
        <v>1213.8499999999999</v>
      </c>
      <c r="F40" s="43">
        <v>1213.8499999999999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2500</v>
      </c>
      <c r="P40" s="58">
        <v>659.25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65">
        <v>0</v>
      </c>
    </row>
    <row r="41" spans="1:30">
      <c r="A41" s="66"/>
      <c r="B41" s="54" t="s">
        <v>109</v>
      </c>
      <c r="C41" s="54" t="s">
        <v>110</v>
      </c>
      <c r="D41" s="42" t="s">
        <v>228</v>
      </c>
      <c r="E41" s="43">
        <v>2995.52</v>
      </c>
      <c r="F41" s="43">
        <v>2995.52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5000</v>
      </c>
      <c r="P41" s="58">
        <v>2687.38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65">
        <v>0</v>
      </c>
    </row>
    <row r="42" spans="1:30" ht="13.5" customHeight="1">
      <c r="A42" s="66"/>
      <c r="B42" s="54" t="s">
        <v>111</v>
      </c>
      <c r="C42" s="54" t="s">
        <v>112</v>
      </c>
      <c r="D42" s="42" t="s">
        <v>229</v>
      </c>
      <c r="E42" s="43">
        <v>25000</v>
      </c>
      <c r="F42" s="43">
        <v>25000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9000</v>
      </c>
      <c r="P42" s="58">
        <v>5754.67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65">
        <v>0</v>
      </c>
    </row>
    <row r="43" spans="1:30" ht="31.5" customHeight="1">
      <c r="A43" s="66"/>
      <c r="B43" s="54" t="s">
        <v>113</v>
      </c>
      <c r="C43" s="54" t="s">
        <v>114</v>
      </c>
      <c r="D43" s="42" t="s">
        <v>230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58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65">
        <v>0</v>
      </c>
    </row>
    <row r="44" spans="1:30" ht="15" customHeight="1">
      <c r="A44" s="66"/>
      <c r="B44" s="54" t="s">
        <v>115</v>
      </c>
      <c r="C44" s="54" t="s">
        <v>116</v>
      </c>
      <c r="D44" s="42" t="s">
        <v>246</v>
      </c>
      <c r="E44" s="43">
        <v>323</v>
      </c>
      <c r="F44" s="43">
        <v>323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7500</v>
      </c>
      <c r="P44" s="58">
        <v>6894.02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65">
        <v>0</v>
      </c>
    </row>
    <row r="45" spans="1:30">
      <c r="A45" s="66"/>
      <c r="B45" s="54"/>
      <c r="C45" s="44">
        <v>32252</v>
      </c>
      <c r="D45" s="45" t="s">
        <v>247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8000</v>
      </c>
      <c r="P45" s="58">
        <v>8000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/>
      <c r="X45" s="43"/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65">
        <v>0</v>
      </c>
    </row>
    <row r="46" spans="1:30" ht="15.75" customHeight="1">
      <c r="A46" s="66"/>
      <c r="B46" s="54" t="s">
        <v>117</v>
      </c>
      <c r="C46" s="54" t="s">
        <v>118</v>
      </c>
      <c r="D46" s="42" t="s">
        <v>248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400</v>
      </c>
      <c r="P46" s="58">
        <v>371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65">
        <v>0</v>
      </c>
    </row>
    <row r="47" spans="1:30" ht="15" customHeight="1">
      <c r="A47" s="66"/>
      <c r="B47" s="54" t="s">
        <v>119</v>
      </c>
      <c r="C47" s="54" t="s">
        <v>120</v>
      </c>
      <c r="D47" s="42" t="s">
        <v>249</v>
      </c>
      <c r="E47" s="43">
        <v>15000</v>
      </c>
      <c r="F47" s="43">
        <v>15000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8000</v>
      </c>
      <c r="P47" s="58">
        <v>8410.2900000000009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65">
        <v>0</v>
      </c>
    </row>
    <row r="48" spans="1:30" ht="15.75" customHeight="1">
      <c r="A48" s="66"/>
      <c r="B48" s="54" t="s">
        <v>121</v>
      </c>
      <c r="C48" s="54" t="s">
        <v>122</v>
      </c>
      <c r="D48" s="42" t="s">
        <v>250</v>
      </c>
      <c r="E48" s="43">
        <v>6166.4</v>
      </c>
      <c r="F48" s="43">
        <v>6166.4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1500</v>
      </c>
      <c r="P48" s="58">
        <v>1396.8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65">
        <v>0</v>
      </c>
    </row>
    <row r="49" spans="1:30" ht="15" customHeight="1">
      <c r="A49" s="66"/>
      <c r="B49" s="54" t="s">
        <v>25</v>
      </c>
      <c r="C49" s="54" t="s">
        <v>123</v>
      </c>
      <c r="D49" s="42" t="s">
        <v>124</v>
      </c>
      <c r="E49" s="43">
        <v>9889.07</v>
      </c>
      <c r="F49" s="43">
        <v>9889.07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2000</v>
      </c>
      <c r="P49" s="58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65">
        <v>0</v>
      </c>
    </row>
    <row r="50" spans="1:30" ht="15" customHeight="1">
      <c r="A50" s="66"/>
      <c r="B50" s="54" t="s">
        <v>125</v>
      </c>
      <c r="C50" s="54" t="s">
        <v>126</v>
      </c>
      <c r="D50" s="42" t="s">
        <v>231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2500</v>
      </c>
      <c r="P50" s="58">
        <v>1700</v>
      </c>
      <c r="Q50" s="43">
        <v>0</v>
      </c>
      <c r="R50" s="43">
        <v>0</v>
      </c>
      <c r="S50" s="43">
        <v>0</v>
      </c>
      <c r="T50" s="43">
        <v>0</v>
      </c>
      <c r="U50" s="43">
        <v>2000</v>
      </c>
      <c r="V50" s="43">
        <v>2000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65">
        <v>0</v>
      </c>
    </row>
    <row r="51" spans="1:30" ht="15.75" customHeight="1">
      <c r="A51" s="66"/>
      <c r="B51" s="54"/>
      <c r="C51" s="44">
        <v>32331</v>
      </c>
      <c r="D51" s="42" t="s">
        <v>233</v>
      </c>
      <c r="E51" s="43">
        <v>3750</v>
      </c>
      <c r="F51" s="43">
        <v>3750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6000</v>
      </c>
      <c r="P51" s="58">
        <v>6000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65">
        <v>0</v>
      </c>
    </row>
    <row r="52" spans="1:30">
      <c r="A52" s="66"/>
      <c r="B52" s="54" t="s">
        <v>127</v>
      </c>
      <c r="C52" s="54" t="s">
        <v>128</v>
      </c>
      <c r="D52" s="42" t="s">
        <v>232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5000</v>
      </c>
      <c r="P52" s="58">
        <v>3643.75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65">
        <v>0</v>
      </c>
    </row>
    <row r="53" spans="1:30">
      <c r="A53" s="66"/>
      <c r="B53" s="54"/>
      <c r="C53" s="44">
        <v>32334</v>
      </c>
      <c r="D53" s="45" t="s">
        <v>234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6000</v>
      </c>
      <c r="P53" s="58">
        <v>4040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65">
        <v>0</v>
      </c>
    </row>
    <row r="54" spans="1:30" ht="12.75" customHeight="1">
      <c r="A54" s="66"/>
      <c r="B54" s="54" t="s">
        <v>129</v>
      </c>
      <c r="C54" s="54" t="s">
        <v>130</v>
      </c>
      <c r="D54" s="42" t="s">
        <v>235</v>
      </c>
      <c r="E54" s="43">
        <v>30000</v>
      </c>
      <c r="F54" s="43">
        <v>30000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9000</v>
      </c>
      <c r="P54" s="58">
        <v>7674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65">
        <v>0</v>
      </c>
    </row>
    <row r="55" spans="1:30" ht="12" customHeight="1">
      <c r="A55" s="66"/>
      <c r="B55" s="54" t="s">
        <v>131</v>
      </c>
      <c r="C55" s="54" t="s">
        <v>132</v>
      </c>
      <c r="D55" s="42" t="s">
        <v>236</v>
      </c>
      <c r="E55" s="43">
        <v>75.199999999999818</v>
      </c>
      <c r="F55" s="43">
        <v>75.2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500</v>
      </c>
      <c r="P55" s="58">
        <v>170.13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65">
        <v>0</v>
      </c>
    </row>
    <row r="56" spans="1:30">
      <c r="A56" s="66"/>
      <c r="B56" s="54" t="s">
        <v>133</v>
      </c>
      <c r="C56" s="54" t="s">
        <v>134</v>
      </c>
      <c r="D56" s="42" t="s">
        <v>240</v>
      </c>
      <c r="E56" s="43">
        <v>2793.92</v>
      </c>
      <c r="F56" s="43">
        <v>2793.92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1000</v>
      </c>
      <c r="P56" s="58">
        <v>688.1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65">
        <v>0</v>
      </c>
    </row>
    <row r="57" spans="1:30" ht="13.5" customHeight="1">
      <c r="A57" s="66"/>
      <c r="B57" s="54" t="s">
        <v>135</v>
      </c>
      <c r="C57" s="54" t="s">
        <v>136</v>
      </c>
      <c r="D57" s="42" t="s">
        <v>239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5000</v>
      </c>
      <c r="P57" s="58">
        <v>187.5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65">
        <v>0</v>
      </c>
    </row>
    <row r="58" spans="1:30" ht="12.75" customHeight="1">
      <c r="A58" s="66"/>
      <c r="B58" s="54" t="s">
        <v>137</v>
      </c>
      <c r="C58" s="54" t="s">
        <v>138</v>
      </c>
      <c r="D58" s="42" t="s">
        <v>238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58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65">
        <v>0</v>
      </c>
    </row>
    <row r="59" spans="1:30" ht="12" customHeight="1">
      <c r="A59" s="66"/>
      <c r="B59" s="54" t="s">
        <v>139</v>
      </c>
      <c r="C59" s="54" t="s">
        <v>140</v>
      </c>
      <c r="D59" s="42" t="s">
        <v>237</v>
      </c>
      <c r="E59" s="43">
        <v>1285.1399999999999</v>
      </c>
      <c r="F59" s="43">
        <v>1285.1400000000001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1500</v>
      </c>
      <c r="P59" s="58">
        <v>1285.1400000000001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65">
        <v>0</v>
      </c>
    </row>
    <row r="60" spans="1:30" ht="26.25" customHeight="1">
      <c r="A60" s="66"/>
      <c r="B60" s="54" t="s">
        <v>25</v>
      </c>
      <c r="C60" s="54" t="s">
        <v>141</v>
      </c>
      <c r="D60" s="42" t="s">
        <v>142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800</v>
      </c>
      <c r="P60" s="58">
        <v>800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65">
        <v>0</v>
      </c>
    </row>
    <row r="61" spans="1:30" ht="16.5" customHeight="1">
      <c r="A61" s="66"/>
      <c r="B61" s="54" t="s">
        <v>143</v>
      </c>
      <c r="C61" s="54" t="s">
        <v>144</v>
      </c>
      <c r="D61" s="42" t="s">
        <v>241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58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65">
        <v>0</v>
      </c>
    </row>
    <row r="62" spans="1:30">
      <c r="A62" s="66"/>
      <c r="B62" s="54"/>
      <c r="C62" s="44">
        <v>32354</v>
      </c>
      <c r="D62" s="42" t="s">
        <v>145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2500</v>
      </c>
      <c r="P62" s="58">
        <v>1267.96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65">
        <v>0</v>
      </c>
    </row>
    <row r="63" spans="1:30" ht="29.25" customHeight="1">
      <c r="A63" s="66"/>
      <c r="B63" s="54" t="s">
        <v>146</v>
      </c>
      <c r="C63" s="54" t="s">
        <v>147</v>
      </c>
      <c r="D63" s="42" t="s">
        <v>242</v>
      </c>
      <c r="E63" s="43">
        <v>28409.81</v>
      </c>
      <c r="F63" s="43">
        <v>28409.81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3200</v>
      </c>
      <c r="P63" s="58">
        <v>2582.71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65">
        <v>0</v>
      </c>
    </row>
    <row r="64" spans="1:30" ht="14.25" customHeight="1">
      <c r="A64" s="66"/>
      <c r="B64" s="54" t="s">
        <v>148</v>
      </c>
      <c r="C64" s="54" t="s">
        <v>149</v>
      </c>
      <c r="D64" s="42" t="s">
        <v>243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1000</v>
      </c>
      <c r="P64" s="58">
        <v>989.04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65">
        <v>0</v>
      </c>
    </row>
    <row r="65" spans="1:30" ht="28.5" customHeight="1">
      <c r="A65" s="66"/>
      <c r="B65" s="54" t="s">
        <v>150</v>
      </c>
      <c r="C65" s="54" t="s">
        <v>151</v>
      </c>
      <c r="D65" s="42" t="s">
        <v>244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500</v>
      </c>
      <c r="P65" s="58">
        <v>310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65">
        <v>0</v>
      </c>
    </row>
    <row r="66" spans="1:30" ht="13.5" customHeight="1">
      <c r="A66" s="66"/>
      <c r="B66" s="54" t="s">
        <v>152</v>
      </c>
      <c r="C66" s="54" t="s">
        <v>153</v>
      </c>
      <c r="D66" s="42" t="s">
        <v>245</v>
      </c>
      <c r="E66" s="43">
        <v>15858.7</v>
      </c>
      <c r="F66" s="43">
        <v>15858.7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6000</v>
      </c>
      <c r="P66" s="58">
        <v>4363.3500000000004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65">
        <v>0</v>
      </c>
    </row>
    <row r="67" spans="1:30" ht="15" customHeight="1">
      <c r="A67" s="66"/>
      <c r="B67" s="54" t="s">
        <v>154</v>
      </c>
      <c r="C67" s="54" t="s">
        <v>155</v>
      </c>
      <c r="D67" s="42" t="s">
        <v>251</v>
      </c>
      <c r="E67" s="43">
        <v>14064.36</v>
      </c>
      <c r="F67" s="43">
        <v>14064.36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85000</v>
      </c>
      <c r="N67" s="43">
        <v>75648.490000000005</v>
      </c>
      <c r="O67" s="43">
        <v>22000</v>
      </c>
      <c r="P67" s="58">
        <v>20365.150000000001</v>
      </c>
      <c r="Q67" s="43">
        <v>0</v>
      </c>
      <c r="R67" s="43">
        <v>0</v>
      </c>
      <c r="S67" s="43">
        <v>16000</v>
      </c>
      <c r="T67" s="43">
        <v>16000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65">
        <v>0</v>
      </c>
    </row>
    <row r="68" spans="1:30" ht="15" customHeight="1">
      <c r="A68" s="66"/>
      <c r="B68" s="54" t="s">
        <v>156</v>
      </c>
      <c r="C68" s="54" t="s">
        <v>157</v>
      </c>
      <c r="D68" s="42" t="s">
        <v>252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58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65">
        <v>0</v>
      </c>
    </row>
    <row r="69" spans="1:30" ht="15.75" customHeight="1">
      <c r="A69" s="66"/>
      <c r="B69" s="54" t="s">
        <v>158</v>
      </c>
      <c r="C69" s="54" t="s">
        <v>159</v>
      </c>
      <c r="D69" s="42" t="s">
        <v>253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2000</v>
      </c>
      <c r="P69" s="58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65">
        <v>0</v>
      </c>
    </row>
    <row r="70" spans="1:30" ht="15.75" customHeight="1">
      <c r="A70" s="66"/>
      <c r="B70" s="54" t="s">
        <v>160</v>
      </c>
      <c r="C70" s="54" t="s">
        <v>161</v>
      </c>
      <c r="D70" s="42" t="s">
        <v>254</v>
      </c>
      <c r="E70" s="43">
        <v>21424.23</v>
      </c>
      <c r="F70" s="43">
        <v>21424.23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24000</v>
      </c>
      <c r="P70" s="58">
        <v>21980.36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65">
        <v>0</v>
      </c>
    </row>
    <row r="71" spans="1:30" ht="30" customHeight="1">
      <c r="A71" s="66"/>
      <c r="B71" s="54" t="s">
        <v>162</v>
      </c>
      <c r="C71" s="54" t="s">
        <v>163</v>
      </c>
      <c r="D71" s="42" t="s">
        <v>255</v>
      </c>
      <c r="E71" s="43">
        <v>657.18000000000029</v>
      </c>
      <c r="F71" s="43">
        <v>657.18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6000</v>
      </c>
      <c r="P71" s="58">
        <v>4879.8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65">
        <v>0</v>
      </c>
    </row>
    <row r="72" spans="1:30">
      <c r="A72" s="66"/>
      <c r="B72" s="54" t="s">
        <v>164</v>
      </c>
      <c r="C72" s="54" t="s">
        <v>165</v>
      </c>
      <c r="D72" s="42" t="s">
        <v>256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11000</v>
      </c>
      <c r="P72" s="58">
        <v>10450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65">
        <v>0</v>
      </c>
    </row>
    <row r="73" spans="1:30" ht="30" customHeight="1">
      <c r="A73" s="66"/>
      <c r="B73" s="54" t="s">
        <v>166</v>
      </c>
      <c r="C73" s="54" t="s">
        <v>167</v>
      </c>
      <c r="D73" s="42" t="s">
        <v>257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2500</v>
      </c>
      <c r="P73" s="58">
        <v>2002.36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65">
        <v>0</v>
      </c>
    </row>
    <row r="74" spans="1:30" ht="15.75" customHeight="1">
      <c r="A74" s="66"/>
      <c r="B74" s="54" t="s">
        <v>168</v>
      </c>
      <c r="C74" s="54" t="s">
        <v>169</v>
      </c>
      <c r="D74" s="42" t="s">
        <v>258</v>
      </c>
      <c r="E74" s="43">
        <v>10000</v>
      </c>
      <c r="F74" s="43">
        <v>10000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17000</v>
      </c>
      <c r="P74" s="58">
        <v>16046.6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65">
        <v>0</v>
      </c>
    </row>
    <row r="75" spans="1:30" ht="16.5" customHeight="1">
      <c r="A75" s="66"/>
      <c r="B75" s="54" t="s">
        <v>170</v>
      </c>
      <c r="C75" s="54" t="s">
        <v>171</v>
      </c>
      <c r="D75" s="42" t="s">
        <v>259</v>
      </c>
      <c r="E75" s="43">
        <v>8400</v>
      </c>
      <c r="F75" s="43">
        <v>8400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5000</v>
      </c>
      <c r="P75" s="58">
        <v>4000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65">
        <v>0</v>
      </c>
    </row>
    <row r="76" spans="1:30" ht="15.75" customHeight="1">
      <c r="A76" s="66"/>
      <c r="B76" s="54" t="s">
        <v>172</v>
      </c>
      <c r="C76" s="54" t="s">
        <v>173</v>
      </c>
      <c r="D76" s="42" t="s">
        <v>260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3000</v>
      </c>
      <c r="P76" s="58">
        <v>1790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65">
        <v>0</v>
      </c>
    </row>
    <row r="77" spans="1:30" ht="13.5" customHeight="1">
      <c r="A77" s="66"/>
      <c r="B77" s="54" t="s">
        <v>174</v>
      </c>
      <c r="C77" s="54" t="s">
        <v>175</v>
      </c>
      <c r="D77" s="42" t="s">
        <v>261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30000</v>
      </c>
      <c r="P77" s="58">
        <v>27267.08</v>
      </c>
      <c r="Q77" s="43">
        <v>0</v>
      </c>
      <c r="R77" s="43">
        <v>0</v>
      </c>
      <c r="S77" s="43">
        <v>15000</v>
      </c>
      <c r="T77" s="43">
        <f>4000+7272.29</f>
        <v>11272.29</v>
      </c>
      <c r="U77" s="43">
        <v>1000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65">
        <v>0</v>
      </c>
    </row>
    <row r="78" spans="1:30" ht="27" customHeight="1">
      <c r="A78" s="66"/>
      <c r="B78" s="54" t="s">
        <v>176</v>
      </c>
      <c r="C78" s="54" t="s">
        <v>177</v>
      </c>
      <c r="D78" s="42" t="s">
        <v>262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8000</v>
      </c>
      <c r="P78" s="58">
        <v>7036.51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65">
        <v>0</v>
      </c>
    </row>
    <row r="79" spans="1:30" ht="15.75" customHeight="1">
      <c r="A79" s="66"/>
      <c r="B79" s="54" t="s">
        <v>178</v>
      </c>
      <c r="C79" s="54" t="s">
        <v>179</v>
      </c>
      <c r="D79" s="42" t="s">
        <v>263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13000</v>
      </c>
      <c r="P79" s="58">
        <v>12268.31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65">
        <v>0</v>
      </c>
    </row>
    <row r="80" spans="1:30" ht="17.25" customHeight="1">
      <c r="A80" s="66"/>
      <c r="B80" s="54"/>
      <c r="C80" s="44">
        <v>32923</v>
      </c>
      <c r="D80" s="45" t="s">
        <v>264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500</v>
      </c>
      <c r="P80" s="58">
        <v>408.6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/>
      <c r="X80" s="43"/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65">
        <v>0</v>
      </c>
    </row>
    <row r="81" spans="1:30" ht="17.25" customHeight="1">
      <c r="A81" s="66"/>
      <c r="B81" s="54" t="s">
        <v>180</v>
      </c>
      <c r="C81" s="54" t="s">
        <v>181</v>
      </c>
      <c r="D81" s="42" t="s">
        <v>265</v>
      </c>
      <c r="E81" s="43">
        <v>25000</v>
      </c>
      <c r="F81" s="43">
        <v>25000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16000</v>
      </c>
      <c r="P81" s="58">
        <v>18247.98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65">
        <v>0</v>
      </c>
    </row>
    <row r="82" spans="1:30" ht="16.5" customHeight="1">
      <c r="A82" s="49"/>
      <c r="B82" s="54" t="s">
        <v>182</v>
      </c>
      <c r="C82" s="54" t="s">
        <v>183</v>
      </c>
      <c r="D82" s="42" t="s">
        <v>267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1500</v>
      </c>
      <c r="P82" s="58">
        <v>1550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65">
        <v>0</v>
      </c>
    </row>
    <row r="83" spans="1:30" ht="15" customHeight="1">
      <c r="A83" s="49"/>
      <c r="B83" s="54"/>
      <c r="C83" s="44">
        <v>32952</v>
      </c>
      <c r="D83" s="45" t="s">
        <v>266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750</v>
      </c>
      <c r="P83" s="58">
        <v>500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43"/>
      <c r="X83" s="43"/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65">
        <v>0</v>
      </c>
    </row>
    <row r="84" spans="1:30" ht="17.25" customHeight="1">
      <c r="A84" s="49"/>
      <c r="B84" s="54" t="s">
        <v>184</v>
      </c>
      <c r="C84" s="54" t="s">
        <v>185</v>
      </c>
      <c r="D84" s="42" t="s">
        <v>268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2000</v>
      </c>
      <c r="P84" s="58">
        <v>1336.25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65">
        <v>0</v>
      </c>
    </row>
    <row r="85" spans="1:30" ht="30.75" customHeight="1">
      <c r="A85" s="49"/>
      <c r="B85" s="54" t="s">
        <v>25</v>
      </c>
      <c r="C85" s="54" t="s">
        <v>186</v>
      </c>
      <c r="D85" s="42" t="s">
        <v>187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14000</v>
      </c>
      <c r="N85" s="43">
        <v>13500</v>
      </c>
      <c r="O85" s="43">
        <v>0</v>
      </c>
      <c r="P85" s="58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65">
        <v>0</v>
      </c>
    </row>
    <row r="86" spans="1:30">
      <c r="A86" s="49"/>
      <c r="B86" s="54"/>
      <c r="C86" s="44">
        <v>32959</v>
      </c>
      <c r="D86" s="45" t="s">
        <v>269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4550</v>
      </c>
      <c r="P86" s="58">
        <v>2537.5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65">
        <v>0</v>
      </c>
    </row>
    <row r="87" spans="1:30" ht="31.5" customHeight="1">
      <c r="A87" s="49"/>
      <c r="B87" s="54" t="s">
        <v>188</v>
      </c>
      <c r="C87" s="54" t="s">
        <v>189</v>
      </c>
      <c r="D87" s="42" t="s">
        <v>270</v>
      </c>
      <c r="E87" s="43">
        <v>1504.5</v>
      </c>
      <c r="F87" s="43">
        <v>1504.5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700</v>
      </c>
      <c r="P87" s="58">
        <v>619.23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65">
        <v>0</v>
      </c>
    </row>
    <row r="88" spans="1:30" ht="18.75" customHeight="1">
      <c r="A88" s="49"/>
      <c r="B88" s="54" t="s">
        <v>190</v>
      </c>
      <c r="C88" s="54" t="s">
        <v>191</v>
      </c>
      <c r="D88" s="42" t="s">
        <v>271</v>
      </c>
      <c r="E88" s="43">
        <v>10709.33</v>
      </c>
      <c r="F88" s="43">
        <v>10709.33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16000</v>
      </c>
      <c r="P88" s="58">
        <v>11797.2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65">
        <v>0</v>
      </c>
    </row>
    <row r="89" spans="1:30" ht="12" customHeight="1">
      <c r="A89" s="49"/>
      <c r="B89" s="54" t="s">
        <v>192</v>
      </c>
      <c r="C89" s="54" t="s">
        <v>193</v>
      </c>
      <c r="D89" s="42" t="s">
        <v>272</v>
      </c>
      <c r="E89" s="43">
        <v>3956.74</v>
      </c>
      <c r="F89" s="43">
        <v>3956.74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5000</v>
      </c>
      <c r="P89" s="58">
        <v>3688.26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65">
        <v>0</v>
      </c>
    </row>
    <row r="90" spans="1:30">
      <c r="A90" s="49"/>
      <c r="B90" s="54"/>
      <c r="C90" s="44">
        <v>34312</v>
      </c>
      <c r="D90" s="45" t="s">
        <v>273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130</v>
      </c>
      <c r="P90" s="58">
        <v>271.88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65">
        <v>0</v>
      </c>
    </row>
    <row r="91" spans="1:30" ht="15" customHeight="1">
      <c r="A91" s="49"/>
      <c r="B91" s="54"/>
      <c r="C91" s="44">
        <v>3432</v>
      </c>
      <c r="D91" s="45" t="s">
        <v>274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3050</v>
      </c>
      <c r="P91" s="58">
        <v>2433.12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65">
        <v>0</v>
      </c>
    </row>
    <row r="92" spans="1:30">
      <c r="A92" s="49"/>
      <c r="B92" s="54" t="s">
        <v>194</v>
      </c>
      <c r="C92" s="44">
        <v>3433</v>
      </c>
      <c r="D92" s="42" t="s">
        <v>275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850</v>
      </c>
      <c r="P92" s="58">
        <v>187.28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65">
        <v>0</v>
      </c>
    </row>
    <row r="93" spans="1:30" ht="15.75" thickBot="1">
      <c r="A93" s="73"/>
      <c r="B93" s="74"/>
      <c r="C93" s="97">
        <v>38321</v>
      </c>
      <c r="D93" s="98" t="s">
        <v>195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5000</v>
      </c>
      <c r="P93" s="75">
        <v>25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7">
        <v>0</v>
      </c>
    </row>
    <row r="94" spans="1:30" ht="15.75" thickBot="1">
      <c r="A94" s="147" t="s">
        <v>196</v>
      </c>
      <c r="B94" s="148"/>
      <c r="C94" s="148"/>
      <c r="D94" s="148"/>
      <c r="E94" s="85">
        <v>33508.36</v>
      </c>
      <c r="F94" s="85">
        <f>F95+F96+F97+F98+F99+F100</f>
        <v>33508.36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63500</v>
      </c>
      <c r="P94" s="86">
        <f>P95+P96+P97+P98+P99+P100</f>
        <v>61264.530000000006</v>
      </c>
      <c r="Q94" s="85">
        <v>0</v>
      </c>
      <c r="R94" s="85">
        <v>0</v>
      </c>
      <c r="S94" s="85">
        <v>0</v>
      </c>
      <c r="T94" s="85">
        <v>0</v>
      </c>
      <c r="U94" s="85">
        <v>6000</v>
      </c>
      <c r="V94" s="85">
        <f>V98</f>
        <v>6000</v>
      </c>
      <c r="W94" s="85">
        <v>28500</v>
      </c>
      <c r="X94" s="85">
        <f>X98</f>
        <v>28500</v>
      </c>
      <c r="Y94" s="85">
        <v>0</v>
      </c>
      <c r="Z94" s="85">
        <v>0</v>
      </c>
      <c r="AA94" s="85">
        <v>0</v>
      </c>
      <c r="AB94" s="85">
        <v>0</v>
      </c>
      <c r="AC94" s="85">
        <v>0</v>
      </c>
      <c r="AD94" s="87">
        <v>0</v>
      </c>
    </row>
    <row r="95" spans="1:30" ht="47.25" customHeight="1">
      <c r="A95" s="78"/>
      <c r="B95" s="79" t="s">
        <v>197</v>
      </c>
      <c r="C95" s="79" t="s">
        <v>198</v>
      </c>
      <c r="D95" s="99" t="s">
        <v>276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3">
        <v>0</v>
      </c>
      <c r="Q95" s="82">
        <v>0</v>
      </c>
      <c r="R95" s="82">
        <v>0</v>
      </c>
      <c r="S95" s="82">
        <v>0</v>
      </c>
      <c r="T95" s="82">
        <v>0</v>
      </c>
      <c r="U95" s="82">
        <v>0</v>
      </c>
      <c r="V95" s="82">
        <v>0</v>
      </c>
      <c r="W95" s="82">
        <v>0</v>
      </c>
      <c r="X95" s="82">
        <v>0</v>
      </c>
      <c r="Y95" s="82">
        <v>0</v>
      </c>
      <c r="Z95" s="82">
        <v>0</v>
      </c>
      <c r="AA95" s="82">
        <v>0</v>
      </c>
      <c r="AB95" s="82">
        <v>0</v>
      </c>
      <c r="AC95" s="82">
        <v>0</v>
      </c>
      <c r="AD95" s="84">
        <v>0</v>
      </c>
    </row>
    <row r="96" spans="1:30" ht="30.75" customHeight="1">
      <c r="A96" s="49"/>
      <c r="B96" s="54" t="s">
        <v>199</v>
      </c>
      <c r="C96" s="54" t="s">
        <v>200</v>
      </c>
      <c r="D96" s="42" t="s">
        <v>277</v>
      </c>
      <c r="E96" s="43">
        <v>8192.36</v>
      </c>
      <c r="F96" s="43">
        <v>8192.36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8000</v>
      </c>
      <c r="P96" s="58">
        <v>8313.2199999999993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65">
        <v>0</v>
      </c>
    </row>
    <row r="97" spans="1:30" ht="30.75" customHeight="1">
      <c r="A97" s="49"/>
      <c r="B97" s="54" t="s">
        <v>201</v>
      </c>
      <c r="C97" s="54" t="s">
        <v>202</v>
      </c>
      <c r="D97" s="42" t="s">
        <v>278</v>
      </c>
      <c r="E97" s="43">
        <v>17316</v>
      </c>
      <c r="F97" s="43">
        <v>17316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12500</v>
      </c>
      <c r="P97" s="58">
        <v>12371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65">
        <v>0</v>
      </c>
    </row>
    <row r="98" spans="1:30" ht="30.75" customHeight="1">
      <c r="A98" s="49"/>
      <c r="B98" s="54" t="s">
        <v>203</v>
      </c>
      <c r="C98" s="54" t="s">
        <v>204</v>
      </c>
      <c r="D98" s="42" t="s">
        <v>279</v>
      </c>
      <c r="E98" s="43">
        <v>8000</v>
      </c>
      <c r="F98" s="43">
        <v>8000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21000</v>
      </c>
      <c r="P98" s="58">
        <v>22832.22</v>
      </c>
      <c r="Q98" s="43">
        <v>0</v>
      </c>
      <c r="R98" s="43">
        <v>0</v>
      </c>
      <c r="S98" s="43">
        <v>0</v>
      </c>
      <c r="T98" s="43">
        <v>0</v>
      </c>
      <c r="U98" s="43">
        <v>6000</v>
      </c>
      <c r="V98" s="43">
        <v>6000</v>
      </c>
      <c r="W98" s="43">
        <v>28500</v>
      </c>
      <c r="X98" s="43">
        <v>28500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65">
        <v>0</v>
      </c>
    </row>
    <row r="99" spans="1:30" ht="30" customHeight="1">
      <c r="A99" s="49"/>
      <c r="B99" s="54" t="s">
        <v>205</v>
      </c>
      <c r="C99" s="54" t="s">
        <v>206</v>
      </c>
      <c r="D99" s="42" t="s">
        <v>280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12000</v>
      </c>
      <c r="P99" s="58">
        <v>11058.69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65">
        <v>0</v>
      </c>
    </row>
    <row r="100" spans="1:30" ht="27" customHeight="1">
      <c r="A100" s="49"/>
      <c r="B100" s="54" t="s">
        <v>207</v>
      </c>
      <c r="C100" s="54" t="s">
        <v>208</v>
      </c>
      <c r="D100" s="42" t="s">
        <v>281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10000</v>
      </c>
      <c r="P100" s="58">
        <v>6689.4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65">
        <v>0</v>
      </c>
    </row>
    <row r="101" spans="1:30">
      <c r="A101" s="57" t="s">
        <v>209</v>
      </c>
      <c r="B101" s="54"/>
      <c r="C101" s="60"/>
      <c r="D101" s="61"/>
      <c r="E101" s="55">
        <v>81458.3</v>
      </c>
      <c r="F101" s="55">
        <f>F102+F103+F104</f>
        <v>81458.3</v>
      </c>
      <c r="G101" s="55">
        <v>0</v>
      </c>
      <c r="H101" s="55">
        <v>0</v>
      </c>
      <c r="I101" s="41">
        <v>0</v>
      </c>
      <c r="J101" s="41">
        <v>0</v>
      </c>
      <c r="K101" s="55">
        <v>0</v>
      </c>
      <c r="L101" s="55">
        <v>0</v>
      </c>
      <c r="M101" s="41">
        <v>0</v>
      </c>
      <c r="N101" s="41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41">
        <v>0</v>
      </c>
      <c r="X101" s="41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48">
        <v>0</v>
      </c>
    </row>
    <row r="102" spans="1:30" ht="40.5" customHeight="1">
      <c r="A102" s="67"/>
      <c r="B102" s="62"/>
      <c r="C102" s="46">
        <v>32241</v>
      </c>
      <c r="D102" s="46" t="s">
        <v>276</v>
      </c>
      <c r="E102" s="43">
        <v>9702.9599999999991</v>
      </c>
      <c r="F102" s="58">
        <v>9702.9599999999991</v>
      </c>
      <c r="G102" s="58">
        <v>0</v>
      </c>
      <c r="H102" s="43">
        <v>0</v>
      </c>
      <c r="I102" s="58">
        <v>0</v>
      </c>
      <c r="J102" s="58">
        <v>0</v>
      </c>
      <c r="K102" s="58">
        <v>0</v>
      </c>
      <c r="L102" s="43">
        <v>0</v>
      </c>
      <c r="M102" s="58">
        <v>0</v>
      </c>
      <c r="N102" s="58">
        <v>0</v>
      </c>
      <c r="O102" s="43">
        <v>0</v>
      </c>
      <c r="P102" s="43">
        <v>0</v>
      </c>
      <c r="Q102" s="58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58">
        <v>0</v>
      </c>
      <c r="X102" s="58">
        <v>0</v>
      </c>
      <c r="Y102" s="58">
        <v>0</v>
      </c>
      <c r="Z102" s="43">
        <v>0</v>
      </c>
      <c r="AA102" s="58">
        <v>0</v>
      </c>
      <c r="AB102" s="43">
        <v>0</v>
      </c>
      <c r="AC102" s="58">
        <v>0</v>
      </c>
      <c r="AD102" s="65">
        <v>0</v>
      </c>
    </row>
    <row r="103" spans="1:30" ht="28.5" customHeight="1">
      <c r="A103" s="67"/>
      <c r="B103" s="62"/>
      <c r="C103" s="46">
        <v>32244</v>
      </c>
      <c r="D103" s="46" t="s">
        <v>277</v>
      </c>
      <c r="E103" s="43">
        <v>13988.7</v>
      </c>
      <c r="F103" s="58">
        <v>13988.7</v>
      </c>
      <c r="G103" s="58">
        <v>0</v>
      </c>
      <c r="H103" s="43">
        <v>0</v>
      </c>
      <c r="I103" s="58">
        <v>0</v>
      </c>
      <c r="J103" s="58">
        <v>0</v>
      </c>
      <c r="K103" s="58">
        <v>0</v>
      </c>
      <c r="L103" s="43">
        <v>0</v>
      </c>
      <c r="M103" s="58">
        <v>0</v>
      </c>
      <c r="N103" s="58">
        <v>0</v>
      </c>
      <c r="O103" s="43">
        <v>0</v>
      </c>
      <c r="P103" s="43">
        <v>0</v>
      </c>
      <c r="Q103" s="58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58">
        <v>0</v>
      </c>
      <c r="X103" s="58">
        <v>0</v>
      </c>
      <c r="Y103" s="58">
        <v>0</v>
      </c>
      <c r="Z103" s="43">
        <v>0</v>
      </c>
      <c r="AA103" s="58">
        <v>0</v>
      </c>
      <c r="AB103" s="43">
        <v>0</v>
      </c>
      <c r="AC103" s="58">
        <v>0</v>
      </c>
      <c r="AD103" s="65">
        <v>0</v>
      </c>
    </row>
    <row r="104" spans="1:30" ht="33" customHeight="1" thickBot="1">
      <c r="A104" s="88"/>
      <c r="B104" s="89"/>
      <c r="C104" s="90">
        <v>32321</v>
      </c>
      <c r="D104" s="90" t="s">
        <v>282</v>
      </c>
      <c r="E104" s="76">
        <v>57766.64</v>
      </c>
      <c r="F104" s="75">
        <v>57766.64</v>
      </c>
      <c r="G104" s="75">
        <v>0</v>
      </c>
      <c r="H104" s="76">
        <v>0</v>
      </c>
      <c r="I104" s="75">
        <v>0</v>
      </c>
      <c r="J104" s="75">
        <v>0</v>
      </c>
      <c r="K104" s="75">
        <v>0</v>
      </c>
      <c r="L104" s="76">
        <v>0</v>
      </c>
      <c r="M104" s="75">
        <v>0</v>
      </c>
      <c r="N104" s="75">
        <v>0</v>
      </c>
      <c r="O104" s="76">
        <v>0</v>
      </c>
      <c r="P104" s="76">
        <v>0</v>
      </c>
      <c r="Q104" s="75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5">
        <v>0</v>
      </c>
      <c r="X104" s="75">
        <v>0</v>
      </c>
      <c r="Y104" s="75">
        <v>0</v>
      </c>
      <c r="Z104" s="76">
        <v>0</v>
      </c>
      <c r="AA104" s="75">
        <v>0</v>
      </c>
      <c r="AB104" s="76">
        <v>0</v>
      </c>
      <c r="AC104" s="75">
        <v>0</v>
      </c>
      <c r="AD104" s="77">
        <v>0</v>
      </c>
    </row>
    <row r="105" spans="1:30">
      <c r="A105" s="137" t="s">
        <v>210</v>
      </c>
      <c r="B105" s="138"/>
      <c r="C105" s="138"/>
      <c r="D105" s="138"/>
      <c r="E105" s="56">
        <v>244600</v>
      </c>
      <c r="F105" s="56">
        <f>F106</f>
        <v>201672.57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  <c r="X105" s="56">
        <v>0</v>
      </c>
      <c r="Y105" s="56">
        <v>0</v>
      </c>
      <c r="Z105" s="56">
        <v>0</v>
      </c>
      <c r="AA105" s="56">
        <v>0</v>
      </c>
      <c r="AB105" s="56">
        <v>0</v>
      </c>
      <c r="AC105" s="56">
        <v>0</v>
      </c>
      <c r="AD105" s="47">
        <v>0</v>
      </c>
    </row>
    <row r="106" spans="1:30">
      <c r="A106" s="127" t="s">
        <v>76</v>
      </c>
      <c r="B106" s="128"/>
      <c r="C106" s="128"/>
      <c r="D106" s="128"/>
      <c r="E106" s="55">
        <v>244600</v>
      </c>
      <c r="F106" s="55">
        <f>F107</f>
        <v>201672.57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48">
        <v>0</v>
      </c>
    </row>
    <row r="107" spans="1:30" ht="15.75" thickBot="1">
      <c r="A107" s="129" t="s">
        <v>78</v>
      </c>
      <c r="B107" s="130"/>
      <c r="C107" s="130"/>
      <c r="D107" s="130"/>
      <c r="E107" s="94">
        <v>244600</v>
      </c>
      <c r="F107" s="94">
        <f>F108+F109+F110+F111+F112+F113+F114</f>
        <v>201672.57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  <c r="U107" s="94">
        <v>0</v>
      </c>
      <c r="V107" s="94">
        <v>0</v>
      </c>
      <c r="W107" s="94">
        <v>0</v>
      </c>
      <c r="X107" s="94">
        <v>0</v>
      </c>
      <c r="Y107" s="94">
        <v>0</v>
      </c>
      <c r="Z107" s="94">
        <v>0</v>
      </c>
      <c r="AA107" s="94">
        <v>0</v>
      </c>
      <c r="AB107" s="94">
        <v>0</v>
      </c>
      <c r="AC107" s="94">
        <v>0</v>
      </c>
      <c r="AD107" s="96">
        <v>0</v>
      </c>
    </row>
    <row r="108" spans="1:30" ht="30.75" customHeight="1">
      <c r="A108" s="91"/>
      <c r="B108" s="81" t="s">
        <v>211</v>
      </c>
      <c r="C108" s="92" t="s">
        <v>141</v>
      </c>
      <c r="D108" s="93" t="s">
        <v>142</v>
      </c>
      <c r="E108" s="82">
        <v>63500</v>
      </c>
      <c r="F108" s="82">
        <v>59750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82">
        <v>0</v>
      </c>
      <c r="Z108" s="82">
        <v>0</v>
      </c>
      <c r="AA108" s="82">
        <v>0</v>
      </c>
      <c r="AB108" s="82">
        <v>0</v>
      </c>
      <c r="AC108" s="82">
        <v>0</v>
      </c>
      <c r="AD108" s="84">
        <v>0</v>
      </c>
    </row>
    <row r="109" spans="1:30">
      <c r="A109" s="49"/>
      <c r="B109" s="54"/>
      <c r="C109" s="44">
        <v>32231</v>
      </c>
      <c r="D109" s="59" t="s">
        <v>283</v>
      </c>
      <c r="E109" s="43">
        <v>45600</v>
      </c>
      <c r="F109" s="58">
        <v>31307.32</v>
      </c>
      <c r="G109" s="58">
        <v>0</v>
      </c>
      <c r="H109" s="43">
        <v>0</v>
      </c>
      <c r="I109" s="58">
        <v>0</v>
      </c>
      <c r="J109" s="58">
        <v>0</v>
      </c>
      <c r="K109" s="58">
        <v>0</v>
      </c>
      <c r="L109" s="43">
        <v>0</v>
      </c>
      <c r="M109" s="58">
        <v>0</v>
      </c>
      <c r="N109" s="58">
        <v>0</v>
      </c>
      <c r="O109" s="43">
        <v>0</v>
      </c>
      <c r="P109" s="43">
        <v>0</v>
      </c>
      <c r="Q109" s="58"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v>0</v>
      </c>
      <c r="W109" s="58">
        <v>0</v>
      </c>
      <c r="X109" s="58">
        <v>0</v>
      </c>
      <c r="Y109" s="58">
        <v>0</v>
      </c>
      <c r="Z109" s="43">
        <v>0</v>
      </c>
      <c r="AA109" s="58">
        <v>0</v>
      </c>
      <c r="AB109" s="43">
        <v>0</v>
      </c>
      <c r="AC109" s="58">
        <v>0</v>
      </c>
      <c r="AD109" s="65">
        <v>0</v>
      </c>
    </row>
    <row r="110" spans="1:30">
      <c r="A110" s="49"/>
      <c r="B110" s="54"/>
      <c r="C110" s="44">
        <v>32233</v>
      </c>
      <c r="D110" s="59" t="s">
        <v>228</v>
      </c>
      <c r="E110" s="43">
        <v>90000</v>
      </c>
      <c r="F110" s="58">
        <v>71946.13</v>
      </c>
      <c r="G110" s="58">
        <v>0</v>
      </c>
      <c r="H110" s="43">
        <v>0</v>
      </c>
      <c r="I110" s="58">
        <v>0</v>
      </c>
      <c r="J110" s="58">
        <v>0</v>
      </c>
      <c r="K110" s="58">
        <v>0</v>
      </c>
      <c r="L110" s="43">
        <v>0</v>
      </c>
      <c r="M110" s="58">
        <v>0</v>
      </c>
      <c r="N110" s="58">
        <v>0</v>
      </c>
      <c r="O110" s="43">
        <v>0</v>
      </c>
      <c r="P110" s="43">
        <v>0</v>
      </c>
      <c r="Q110" s="58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58">
        <v>0</v>
      </c>
      <c r="X110" s="58">
        <v>0</v>
      </c>
      <c r="Y110" s="58">
        <v>0</v>
      </c>
      <c r="Z110" s="43">
        <v>0</v>
      </c>
      <c r="AA110" s="58">
        <v>0</v>
      </c>
      <c r="AB110" s="43">
        <v>0</v>
      </c>
      <c r="AC110" s="58">
        <v>0</v>
      </c>
      <c r="AD110" s="65">
        <v>0</v>
      </c>
    </row>
    <row r="111" spans="1:30">
      <c r="A111" s="49"/>
      <c r="B111" s="54"/>
      <c r="C111" s="44">
        <v>32341</v>
      </c>
      <c r="D111" s="59" t="s">
        <v>284</v>
      </c>
      <c r="E111" s="43">
        <v>8300</v>
      </c>
      <c r="F111" s="58">
        <v>5440.5</v>
      </c>
      <c r="G111" s="58">
        <v>0</v>
      </c>
      <c r="H111" s="43">
        <v>0</v>
      </c>
      <c r="I111" s="58">
        <v>0</v>
      </c>
      <c r="J111" s="58">
        <v>0</v>
      </c>
      <c r="K111" s="58">
        <v>0</v>
      </c>
      <c r="L111" s="43">
        <v>0</v>
      </c>
      <c r="M111" s="58">
        <v>0</v>
      </c>
      <c r="N111" s="58">
        <v>0</v>
      </c>
      <c r="O111" s="43">
        <v>0</v>
      </c>
      <c r="P111" s="43">
        <v>0</v>
      </c>
      <c r="Q111" s="58">
        <v>0</v>
      </c>
      <c r="R111" s="43">
        <v>0</v>
      </c>
      <c r="S111" s="43">
        <v>0</v>
      </c>
      <c r="T111" s="43">
        <v>0</v>
      </c>
      <c r="U111" s="43">
        <v>0</v>
      </c>
      <c r="V111" s="43">
        <v>0</v>
      </c>
      <c r="W111" s="58">
        <v>0</v>
      </c>
      <c r="X111" s="58">
        <v>0</v>
      </c>
      <c r="Y111" s="58">
        <v>0</v>
      </c>
      <c r="Z111" s="43">
        <v>0</v>
      </c>
      <c r="AA111" s="58">
        <v>0</v>
      </c>
      <c r="AB111" s="43">
        <v>0</v>
      </c>
      <c r="AC111" s="58">
        <v>0</v>
      </c>
      <c r="AD111" s="65">
        <v>0</v>
      </c>
    </row>
    <row r="112" spans="1:30">
      <c r="A112" s="49"/>
      <c r="B112" s="54"/>
      <c r="C112" s="44">
        <v>32342</v>
      </c>
      <c r="D112" s="59" t="s">
        <v>285</v>
      </c>
      <c r="E112" s="43">
        <v>600</v>
      </c>
      <c r="F112" s="58">
        <v>510.8</v>
      </c>
      <c r="G112" s="58">
        <v>0</v>
      </c>
      <c r="H112" s="43">
        <v>0</v>
      </c>
      <c r="I112" s="58">
        <v>0</v>
      </c>
      <c r="J112" s="58">
        <v>0</v>
      </c>
      <c r="K112" s="58">
        <v>0</v>
      </c>
      <c r="L112" s="43">
        <v>0</v>
      </c>
      <c r="M112" s="58">
        <v>0</v>
      </c>
      <c r="N112" s="58">
        <v>0</v>
      </c>
      <c r="O112" s="43">
        <v>0</v>
      </c>
      <c r="P112" s="43">
        <v>0</v>
      </c>
      <c r="Q112" s="58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58">
        <v>0</v>
      </c>
      <c r="X112" s="58">
        <v>0</v>
      </c>
      <c r="Y112" s="58">
        <v>0</v>
      </c>
      <c r="Z112" s="43">
        <v>0</v>
      </c>
      <c r="AA112" s="58">
        <v>0</v>
      </c>
      <c r="AB112" s="43">
        <v>0</v>
      </c>
      <c r="AC112" s="58">
        <v>0</v>
      </c>
      <c r="AD112" s="65">
        <v>0</v>
      </c>
    </row>
    <row r="113" spans="1:30">
      <c r="A113" s="49"/>
      <c r="B113" s="54"/>
      <c r="C113" s="44">
        <v>32349</v>
      </c>
      <c r="D113" s="59" t="s">
        <v>237</v>
      </c>
      <c r="E113" s="43">
        <v>34000</v>
      </c>
      <c r="F113" s="58">
        <v>30861.57</v>
      </c>
      <c r="G113" s="58">
        <v>0</v>
      </c>
      <c r="H113" s="43">
        <v>0</v>
      </c>
      <c r="I113" s="58">
        <v>0</v>
      </c>
      <c r="J113" s="58">
        <v>0</v>
      </c>
      <c r="K113" s="58">
        <v>0</v>
      </c>
      <c r="L113" s="43">
        <v>0</v>
      </c>
      <c r="M113" s="58">
        <v>0</v>
      </c>
      <c r="N113" s="58">
        <v>0</v>
      </c>
      <c r="O113" s="43">
        <v>0</v>
      </c>
      <c r="P113" s="43">
        <v>0</v>
      </c>
      <c r="Q113" s="58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58">
        <v>0</v>
      </c>
      <c r="X113" s="58">
        <v>0</v>
      </c>
      <c r="Y113" s="58">
        <v>0</v>
      </c>
      <c r="Z113" s="43">
        <v>0</v>
      </c>
      <c r="AA113" s="58">
        <v>0</v>
      </c>
      <c r="AB113" s="43">
        <v>0</v>
      </c>
      <c r="AC113" s="58">
        <v>0</v>
      </c>
      <c r="AD113" s="65">
        <v>0</v>
      </c>
    </row>
    <row r="114" spans="1:30" ht="15.75" customHeight="1" thickBot="1">
      <c r="A114" s="49"/>
      <c r="B114" s="54"/>
      <c r="C114" s="44">
        <v>32396</v>
      </c>
      <c r="D114" s="46" t="s">
        <v>286</v>
      </c>
      <c r="E114" s="43">
        <v>2600</v>
      </c>
      <c r="F114" s="58">
        <v>1856.25</v>
      </c>
      <c r="G114" s="58">
        <v>0</v>
      </c>
      <c r="H114" s="43">
        <v>0</v>
      </c>
      <c r="I114" s="58">
        <v>0</v>
      </c>
      <c r="J114" s="58">
        <v>0</v>
      </c>
      <c r="K114" s="58">
        <v>0</v>
      </c>
      <c r="L114" s="43">
        <v>0</v>
      </c>
      <c r="M114" s="58">
        <v>0</v>
      </c>
      <c r="N114" s="58">
        <v>0</v>
      </c>
      <c r="O114" s="43">
        <v>0</v>
      </c>
      <c r="P114" s="43">
        <v>0</v>
      </c>
      <c r="Q114" s="58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58">
        <v>0</v>
      </c>
      <c r="X114" s="58">
        <v>0</v>
      </c>
      <c r="Y114" s="58">
        <v>0</v>
      </c>
      <c r="Z114" s="43">
        <v>0</v>
      </c>
      <c r="AA114" s="58">
        <v>0</v>
      </c>
      <c r="AB114" s="43">
        <v>0</v>
      </c>
      <c r="AC114" s="58">
        <v>0</v>
      </c>
      <c r="AD114" s="65">
        <v>0</v>
      </c>
    </row>
    <row r="115" spans="1:30" ht="15.75" thickBot="1">
      <c r="A115" s="139" t="s">
        <v>212</v>
      </c>
      <c r="B115" s="140"/>
      <c r="C115" s="140"/>
      <c r="D115" s="140"/>
      <c r="E115" s="85">
        <v>100965</v>
      </c>
      <c r="F115" s="86">
        <f>F116+F117+F118+F119+F120+F121+F122+F123+F124+F125</f>
        <v>100965</v>
      </c>
      <c r="G115" s="86">
        <v>0</v>
      </c>
      <c r="H115" s="85">
        <v>0</v>
      </c>
      <c r="I115" s="86">
        <v>0</v>
      </c>
      <c r="J115" s="86">
        <v>0</v>
      </c>
      <c r="K115" s="86">
        <v>0</v>
      </c>
      <c r="L115" s="85">
        <v>0</v>
      </c>
      <c r="M115" s="86">
        <v>0</v>
      </c>
      <c r="N115" s="86">
        <v>0</v>
      </c>
      <c r="O115" s="85">
        <v>0</v>
      </c>
      <c r="P115" s="85">
        <v>0</v>
      </c>
      <c r="Q115" s="86">
        <v>0</v>
      </c>
      <c r="R115" s="85">
        <v>0</v>
      </c>
      <c r="S115" s="85">
        <v>0</v>
      </c>
      <c r="T115" s="85">
        <v>0</v>
      </c>
      <c r="U115" s="85">
        <v>0</v>
      </c>
      <c r="V115" s="85">
        <v>0</v>
      </c>
      <c r="W115" s="86">
        <v>0</v>
      </c>
      <c r="X115" s="86">
        <v>0</v>
      </c>
      <c r="Y115" s="86">
        <v>0</v>
      </c>
      <c r="Z115" s="85">
        <v>0</v>
      </c>
      <c r="AA115" s="86">
        <v>0</v>
      </c>
      <c r="AB115" s="85">
        <v>0</v>
      </c>
      <c r="AC115" s="86">
        <v>0</v>
      </c>
      <c r="AD115" s="87">
        <v>0</v>
      </c>
    </row>
    <row r="116" spans="1:30">
      <c r="A116" s="78"/>
      <c r="B116" s="79"/>
      <c r="C116" s="80">
        <v>32334</v>
      </c>
      <c r="D116" s="81" t="s">
        <v>287</v>
      </c>
      <c r="E116" s="82">
        <v>5625</v>
      </c>
      <c r="F116" s="83">
        <v>5625</v>
      </c>
      <c r="G116" s="83">
        <v>0</v>
      </c>
      <c r="H116" s="82">
        <v>0</v>
      </c>
      <c r="I116" s="83">
        <v>0</v>
      </c>
      <c r="J116" s="83">
        <v>0</v>
      </c>
      <c r="K116" s="83">
        <v>0</v>
      </c>
      <c r="L116" s="82">
        <v>0</v>
      </c>
      <c r="M116" s="83">
        <v>0</v>
      </c>
      <c r="N116" s="83">
        <v>0</v>
      </c>
      <c r="O116" s="82">
        <v>0</v>
      </c>
      <c r="P116" s="82">
        <v>0</v>
      </c>
      <c r="Q116" s="83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3">
        <v>0</v>
      </c>
      <c r="X116" s="83">
        <v>0</v>
      </c>
      <c r="Y116" s="83">
        <v>0</v>
      </c>
      <c r="Z116" s="82">
        <v>0</v>
      </c>
      <c r="AA116" s="83">
        <v>0</v>
      </c>
      <c r="AB116" s="82">
        <v>0</v>
      </c>
      <c r="AC116" s="83">
        <v>0</v>
      </c>
      <c r="AD116" s="84">
        <v>0</v>
      </c>
    </row>
    <row r="117" spans="1:30">
      <c r="A117" s="49"/>
      <c r="B117" s="54"/>
      <c r="C117" s="44">
        <v>32339</v>
      </c>
      <c r="D117" s="59" t="s">
        <v>235</v>
      </c>
      <c r="E117" s="43">
        <v>22090</v>
      </c>
      <c r="F117" s="58">
        <v>22090</v>
      </c>
      <c r="G117" s="58">
        <v>0</v>
      </c>
      <c r="H117" s="43">
        <v>0</v>
      </c>
      <c r="I117" s="58">
        <v>0</v>
      </c>
      <c r="J117" s="58">
        <v>0</v>
      </c>
      <c r="K117" s="58">
        <v>0</v>
      </c>
      <c r="L117" s="43">
        <v>0</v>
      </c>
      <c r="M117" s="58">
        <v>0</v>
      </c>
      <c r="N117" s="58">
        <v>0</v>
      </c>
      <c r="O117" s="43">
        <v>0</v>
      </c>
      <c r="P117" s="43">
        <v>0</v>
      </c>
      <c r="Q117" s="58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58">
        <v>0</v>
      </c>
      <c r="X117" s="58">
        <v>0</v>
      </c>
      <c r="Y117" s="58">
        <v>0</v>
      </c>
      <c r="Z117" s="43">
        <v>0</v>
      </c>
      <c r="AA117" s="58">
        <v>0</v>
      </c>
      <c r="AB117" s="43">
        <v>0</v>
      </c>
      <c r="AC117" s="58">
        <v>0</v>
      </c>
      <c r="AD117" s="65">
        <v>0</v>
      </c>
    </row>
    <row r="118" spans="1:30">
      <c r="A118" s="49"/>
      <c r="B118" s="54"/>
      <c r="C118" s="44">
        <v>32372</v>
      </c>
      <c r="D118" s="59" t="s">
        <v>288</v>
      </c>
      <c r="E118" s="43">
        <v>38355.67</v>
      </c>
      <c r="F118" s="58">
        <v>38355.67</v>
      </c>
      <c r="G118" s="58">
        <v>0</v>
      </c>
      <c r="H118" s="43">
        <v>0</v>
      </c>
      <c r="I118" s="58">
        <v>0</v>
      </c>
      <c r="J118" s="58">
        <v>0</v>
      </c>
      <c r="K118" s="58">
        <v>0</v>
      </c>
      <c r="L118" s="43">
        <v>0</v>
      </c>
      <c r="M118" s="58">
        <v>0</v>
      </c>
      <c r="N118" s="58">
        <v>0</v>
      </c>
      <c r="O118" s="43">
        <v>0</v>
      </c>
      <c r="P118" s="43">
        <v>0</v>
      </c>
      <c r="Q118" s="58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58">
        <v>0</v>
      </c>
      <c r="X118" s="58">
        <v>0</v>
      </c>
      <c r="Y118" s="58">
        <v>0</v>
      </c>
      <c r="Z118" s="43">
        <v>0</v>
      </c>
      <c r="AA118" s="58">
        <v>0</v>
      </c>
      <c r="AB118" s="43">
        <v>0</v>
      </c>
      <c r="AC118" s="58">
        <v>0</v>
      </c>
      <c r="AD118" s="65">
        <v>0</v>
      </c>
    </row>
    <row r="119" spans="1:30">
      <c r="A119" s="49"/>
      <c r="B119" s="54"/>
      <c r="C119" s="44">
        <v>32391</v>
      </c>
      <c r="D119" s="59" t="s">
        <v>289</v>
      </c>
      <c r="E119" s="43">
        <v>11100</v>
      </c>
      <c r="F119" s="58">
        <v>11100</v>
      </c>
      <c r="G119" s="58">
        <v>0</v>
      </c>
      <c r="H119" s="43">
        <v>0</v>
      </c>
      <c r="I119" s="58">
        <v>0</v>
      </c>
      <c r="J119" s="58">
        <v>0</v>
      </c>
      <c r="K119" s="58">
        <v>0</v>
      </c>
      <c r="L119" s="43">
        <v>0</v>
      </c>
      <c r="M119" s="58">
        <v>0</v>
      </c>
      <c r="N119" s="58">
        <v>0</v>
      </c>
      <c r="O119" s="43">
        <v>0</v>
      </c>
      <c r="P119" s="43">
        <v>0</v>
      </c>
      <c r="Q119" s="58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58">
        <v>0</v>
      </c>
      <c r="X119" s="58">
        <v>0</v>
      </c>
      <c r="Y119" s="58">
        <v>0</v>
      </c>
      <c r="Z119" s="43">
        <v>0</v>
      </c>
      <c r="AA119" s="58">
        <v>0</v>
      </c>
      <c r="AB119" s="43">
        <v>0</v>
      </c>
      <c r="AC119" s="58">
        <v>0</v>
      </c>
      <c r="AD119" s="65">
        <v>0</v>
      </c>
    </row>
    <row r="120" spans="1:30">
      <c r="A120" s="49"/>
      <c r="B120" s="54"/>
      <c r="C120" s="44">
        <v>32392</v>
      </c>
      <c r="D120" s="59" t="s">
        <v>256</v>
      </c>
      <c r="E120" s="43">
        <v>11550</v>
      </c>
      <c r="F120" s="58">
        <v>11550</v>
      </c>
      <c r="G120" s="58">
        <v>0</v>
      </c>
      <c r="H120" s="43">
        <v>0</v>
      </c>
      <c r="I120" s="58">
        <v>0</v>
      </c>
      <c r="J120" s="58">
        <v>0</v>
      </c>
      <c r="K120" s="58">
        <v>0</v>
      </c>
      <c r="L120" s="43">
        <v>0</v>
      </c>
      <c r="M120" s="58">
        <v>0</v>
      </c>
      <c r="N120" s="58">
        <v>0</v>
      </c>
      <c r="O120" s="43">
        <v>0</v>
      </c>
      <c r="P120" s="43">
        <v>0</v>
      </c>
      <c r="Q120" s="58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58">
        <v>0</v>
      </c>
      <c r="X120" s="58">
        <v>0</v>
      </c>
      <c r="Y120" s="58">
        <v>0</v>
      </c>
      <c r="Z120" s="43">
        <v>0</v>
      </c>
      <c r="AA120" s="58">
        <v>0</v>
      </c>
      <c r="AB120" s="43">
        <v>0</v>
      </c>
      <c r="AC120" s="58">
        <v>0</v>
      </c>
      <c r="AD120" s="65">
        <v>0</v>
      </c>
    </row>
    <row r="121" spans="1:30">
      <c r="A121" s="49"/>
      <c r="B121" s="54"/>
      <c r="C121" s="44">
        <v>32399</v>
      </c>
      <c r="D121" s="59" t="s">
        <v>259</v>
      </c>
      <c r="E121" s="43">
        <v>5150</v>
      </c>
      <c r="F121" s="58">
        <v>5150</v>
      </c>
      <c r="G121" s="58">
        <v>0</v>
      </c>
      <c r="H121" s="43">
        <v>0</v>
      </c>
      <c r="I121" s="58">
        <v>0</v>
      </c>
      <c r="J121" s="58">
        <v>0</v>
      </c>
      <c r="K121" s="58">
        <v>0</v>
      </c>
      <c r="L121" s="43">
        <v>0</v>
      </c>
      <c r="M121" s="58">
        <v>0</v>
      </c>
      <c r="N121" s="58">
        <v>0</v>
      </c>
      <c r="O121" s="43">
        <v>0</v>
      </c>
      <c r="P121" s="43">
        <v>0</v>
      </c>
      <c r="Q121" s="58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58">
        <v>0</v>
      </c>
      <c r="X121" s="58">
        <v>0</v>
      </c>
      <c r="Y121" s="58">
        <v>0</v>
      </c>
      <c r="Z121" s="43">
        <v>0</v>
      </c>
      <c r="AA121" s="58">
        <v>0</v>
      </c>
      <c r="AB121" s="43">
        <v>0</v>
      </c>
      <c r="AC121" s="58">
        <v>0</v>
      </c>
      <c r="AD121" s="65">
        <v>0</v>
      </c>
    </row>
    <row r="122" spans="1:30">
      <c r="A122" s="49"/>
      <c r="B122" s="54"/>
      <c r="C122" s="44">
        <v>32359</v>
      </c>
      <c r="D122" s="59" t="s">
        <v>290</v>
      </c>
      <c r="E122" s="43">
        <v>185.96</v>
      </c>
      <c r="F122" s="58">
        <v>185.96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43">
        <v>0</v>
      </c>
      <c r="P122" s="43">
        <v>0</v>
      </c>
      <c r="Q122" s="63">
        <v>0</v>
      </c>
      <c r="R122" s="63">
        <v>0</v>
      </c>
      <c r="S122" s="43">
        <v>0</v>
      </c>
      <c r="T122" s="43">
        <v>0</v>
      </c>
      <c r="U122" s="43">
        <v>0</v>
      </c>
      <c r="V122" s="4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8">
        <v>0</v>
      </c>
    </row>
    <row r="123" spans="1:30">
      <c r="A123" s="49"/>
      <c r="B123" s="54"/>
      <c r="C123" s="44">
        <v>32395</v>
      </c>
      <c r="D123" s="59" t="s">
        <v>213</v>
      </c>
      <c r="E123" s="43">
        <v>1545.25</v>
      </c>
      <c r="F123" s="58">
        <v>1545.25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43">
        <v>0</v>
      </c>
      <c r="P123" s="43">
        <v>0</v>
      </c>
      <c r="Q123" s="63">
        <v>0</v>
      </c>
      <c r="R123" s="63">
        <v>0</v>
      </c>
      <c r="S123" s="43">
        <v>0</v>
      </c>
      <c r="T123" s="43">
        <v>0</v>
      </c>
      <c r="U123" s="43">
        <v>0</v>
      </c>
      <c r="V123" s="4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8">
        <v>0</v>
      </c>
    </row>
    <row r="124" spans="1:30">
      <c r="A124" s="49"/>
      <c r="B124" s="54"/>
      <c r="C124" s="44">
        <v>32411</v>
      </c>
      <c r="D124" s="59" t="s">
        <v>260</v>
      </c>
      <c r="E124" s="43">
        <v>2723.12</v>
      </c>
      <c r="F124" s="58">
        <v>2723.12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43">
        <v>0</v>
      </c>
      <c r="P124" s="43">
        <v>0</v>
      </c>
      <c r="Q124" s="63">
        <v>0</v>
      </c>
      <c r="R124" s="63">
        <v>0</v>
      </c>
      <c r="S124" s="43">
        <v>0</v>
      </c>
      <c r="T124" s="43">
        <v>0</v>
      </c>
      <c r="U124" s="43">
        <v>0</v>
      </c>
      <c r="V124" s="4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8">
        <v>0</v>
      </c>
    </row>
    <row r="125" spans="1:30" ht="15.75" thickBot="1">
      <c r="A125" s="50"/>
      <c r="B125" s="51"/>
      <c r="C125" s="52">
        <v>32412</v>
      </c>
      <c r="D125" s="69" t="s">
        <v>291</v>
      </c>
      <c r="E125" s="53">
        <v>2640</v>
      </c>
      <c r="F125" s="70">
        <v>2640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0</v>
      </c>
      <c r="M125" s="71">
        <v>0</v>
      </c>
      <c r="N125" s="71">
        <v>0</v>
      </c>
      <c r="O125" s="53">
        <v>0</v>
      </c>
      <c r="P125" s="53">
        <v>0</v>
      </c>
      <c r="Q125" s="71">
        <v>0</v>
      </c>
      <c r="R125" s="71">
        <v>0</v>
      </c>
      <c r="S125" s="53">
        <v>0</v>
      </c>
      <c r="T125" s="53">
        <v>0</v>
      </c>
      <c r="U125" s="53">
        <v>0</v>
      </c>
      <c r="V125" s="53">
        <v>0</v>
      </c>
      <c r="W125" s="71">
        <v>0</v>
      </c>
      <c r="X125" s="71">
        <v>0</v>
      </c>
      <c r="Y125" s="71">
        <v>0</v>
      </c>
      <c r="Z125" s="71">
        <v>0</v>
      </c>
      <c r="AA125" s="71">
        <v>0</v>
      </c>
      <c r="AB125" s="71">
        <v>0</v>
      </c>
      <c r="AC125" s="71">
        <v>0</v>
      </c>
      <c r="AD125" s="72">
        <v>0</v>
      </c>
    </row>
  </sheetData>
  <mergeCells count="43">
    <mergeCell ref="A1:AD1"/>
    <mergeCell ref="A23:D23"/>
    <mergeCell ref="A24:D24"/>
    <mergeCell ref="A94:D94"/>
    <mergeCell ref="A105:D105"/>
    <mergeCell ref="A5:D5"/>
    <mergeCell ref="A6:D6"/>
    <mergeCell ref="A7:D7"/>
    <mergeCell ref="A8:D8"/>
    <mergeCell ref="A9:D9"/>
    <mergeCell ref="K2:L2"/>
    <mergeCell ref="M2:N2"/>
    <mergeCell ref="O2:P2"/>
    <mergeCell ref="Q2:R2"/>
    <mergeCell ref="S2:T2"/>
    <mergeCell ref="W3:X3"/>
    <mergeCell ref="Y3:Z3"/>
    <mergeCell ref="AA3:AB3"/>
    <mergeCell ref="AC3:AD3"/>
    <mergeCell ref="U2:V2"/>
    <mergeCell ref="W2:X2"/>
    <mergeCell ref="Y2:Z2"/>
    <mergeCell ref="AA2:AB2"/>
    <mergeCell ref="AC2:AD2"/>
    <mergeCell ref="M3:N3"/>
    <mergeCell ref="O3:P3"/>
    <mergeCell ref="Q3:R3"/>
    <mergeCell ref="S3:T3"/>
    <mergeCell ref="U3:V3"/>
    <mergeCell ref="A115:D115"/>
    <mergeCell ref="E3:F3"/>
    <mergeCell ref="G3:H3"/>
    <mergeCell ref="I3:J3"/>
    <mergeCell ref="K3:L3"/>
    <mergeCell ref="E2:F2"/>
    <mergeCell ref="G2:H2"/>
    <mergeCell ref="I2:J2"/>
    <mergeCell ref="A106:D106"/>
    <mergeCell ref="A107:D107"/>
    <mergeCell ref="B2:B4"/>
    <mergeCell ref="C2:C4"/>
    <mergeCell ref="D2:D4"/>
    <mergeCell ref="A22:D22"/>
  </mergeCells>
  <pageMargins left="0.70866141732283472" right="0.70866141732283472" top="0.74803149606299213" bottom="0.74803149606299213" header="0.31496062992125984" footer="0.31496062992125984"/>
  <pageSetup paperSize="8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2020-01-20T06:46:25Z</cp:lastPrinted>
  <dcterms:created xsi:type="dcterms:W3CDTF">2020-01-13T07:10:31Z</dcterms:created>
  <dcterms:modified xsi:type="dcterms:W3CDTF">2020-05-11T09:49:11Z</dcterms:modified>
</cp:coreProperties>
</file>