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5480" windowHeight="11580"/>
  </bookViews>
  <sheets>
    <sheet name="JLP(R)FP-Ril" sheetId="5" r:id="rId1"/>
  </sheets>
  <calcPr calcId="124519"/>
</workbook>
</file>

<file path=xl/calcChain.xml><?xml version="1.0" encoding="utf-8"?>
<calcChain xmlns="http://schemas.openxmlformats.org/spreadsheetml/2006/main">
  <c r="K192" i="5"/>
  <c r="K163"/>
  <c r="K167"/>
  <c r="K184"/>
  <c r="K185"/>
  <c r="B14"/>
  <c r="B12"/>
  <c r="B15" s="1"/>
  <c r="B17" s="1"/>
  <c r="B13"/>
  <c r="B10"/>
  <c r="B8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43"/>
  <c r="L98"/>
  <c r="L91" s="1"/>
  <c r="L52" s="1"/>
  <c r="L43" s="1"/>
  <c r="L192" s="1"/>
</calcChain>
</file>

<file path=xl/sharedStrings.xml><?xml version="1.0" encoding="utf-8"?>
<sst xmlns="http://schemas.openxmlformats.org/spreadsheetml/2006/main" count="195" uniqueCount="178">
  <si>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</si>
  <si>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</si>
  <si>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</si>
  <si>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</si>
  <si>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</si>
  <si>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</si>
  <si>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</si>
  <si>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</si>
  <si>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</si>
  <si>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</si>
  <si>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</si>
  <si>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</si>
  <si>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</si>
  <si>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</si>
  <si>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</si>
  <si>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</si>
  <si>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</si>
  <si>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</si>
  <si>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</si>
  <si>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</si>
  <si>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</si>
  <si>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</si>
  <si>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</si>
  <si>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</si>
  <si>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</si>
  <si>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</si>
  <si>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</si>
  <si>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</si>
  <si>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</si>
  <si>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</si>
  <si>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</si>
  <si>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</si>
  <si>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</si>
  <si>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</si>
  <si>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</si>
  <si>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</si>
  <si>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</si>
  <si>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</si>
  <si>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</si>
  <si>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</si>
  <si>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</si>
  <si>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</si>
  <si>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</si>
  <si>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</si>
  <si>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</si>
  <si>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</si>
  <si>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</si>
  <si>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</si>
  <si>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</si>
  <si>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</si>
  <si>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</si>
  <si>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</si>
  <si>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</si>
  <si>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</si>
  <si>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</si>
  <si>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</si>
  <si>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</si>
  <si>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</si>
  <si>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</si>
  <si>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</si>
  <si>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</si>
  <si>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</si>
  <si>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</si>
  <si>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</si>
  <si>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</si>
  <si>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</si>
  <si>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</si>
  <si>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</si>
  <si>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Procjena 2019.</t>
  </si>
  <si>
    <t xml:space="preserve"> Procjena 2019.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</si>
  <si>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</si>
  <si>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</si>
  <si>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</si>
  <si>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</si>
  <si>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</si>
  <si>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</si>
  <si>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 xml:space="preserve">(Zlatko Dovhanj) 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</si>
  <si>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</si>
  <si>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</si>
  <si>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</si>
  <si>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</si>
  <si>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</si>
  <si>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</si>
  <si>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</si>
  <si>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</si>
  <si>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</si>
  <si>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</si>
  <si>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</si>
  <si>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</si>
  <si>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</si>
  <si>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</si>
  <si>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</si>
  <si>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</si>
  <si>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</si>
  <si>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</si>
  <si>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</si>
  <si>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</si>
  <si>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</si>
  <si>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</si>
  <si>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</si>
  <si>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</si>
  <si>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</si>
  <si>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</si>
  <si>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</si>
  <si>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</si>
  <si>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</si>
  <si>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</si>
  <si>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</si>
  <si>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</si>
  <si>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</si>
  <si>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</si>
  <si>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</si>
  <si>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</si>
  <si>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</si>
  <si>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</si>
  <si>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</si>
  <si>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</si>
  <si>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</si>
  <si>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</si>
  <si>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</si>
  <si>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</si>
  <si>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</si>
  <si>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</si>
  <si>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</si>
  <si>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</si>
  <si>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</si>
  <si>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</si>
  <si>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</si>
  <si>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</si>
  <si>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</si>
  <si>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</si>
  <si>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</si>
  <si>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</si>
  <si>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</si>
  <si>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</si>
  <si>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</si>
  <si>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</si>
  <si>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</si>
  <si>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</si>
  <si>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</si>
  <si>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</si>
  <si>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</si>
  <si>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</si>
  <si>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</si>
  <si>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</si>
  <si>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</si>
  <si>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</si>
  <si>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</si>
  <si>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</si>
  <si>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</si>
  <si>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</si>
  <si>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</si>
  <si>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</si>
  <si>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</si>
  <si>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</si>
  <si>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</si>
  <si>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Predsjednik školskog odbora</t>
  </si>
  <si>
    <t>Brojčana oznaka i naziv aktivnosti:  01887211</t>
  </si>
  <si>
    <t>Ravnatelj:</t>
  </si>
  <si>
    <t xml:space="preserve">(Darko Domaćinović) 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</si>
  <si>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</si>
  <si>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</si>
  <si>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</si>
  <si>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</si>
  <si>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Plan 2018.</t>
  </si>
  <si>
    <t>Procjena 2020.</t>
  </si>
  <si>
    <t>Radio i TV prijemnici</t>
  </si>
  <si>
    <t>Ostala komunikacijska oprema</t>
  </si>
  <si>
    <t>Oprema za održavanje prostorija</t>
  </si>
  <si>
    <t xml:space="preserve">Pokrivanje manjka iz 2017. </t>
  </si>
  <si>
    <t>AKCIJSKI PLAN SMANJENJA MANJKA IZ PRETHODNE GODINE (VLASTITA SREDSTVA)</t>
  </si>
  <si>
    <t>Usluge agencija, studentskog servisa</t>
  </si>
  <si>
    <t xml:space="preserve">III. IZMJENE I DOPUNE - Plan rashoda i izdataka 2018. i procjene 2019. i 2020. </t>
  </si>
  <si>
    <t>Datum: 10.12.2018.</t>
  </si>
  <si>
    <t>Laboratorijske usluge</t>
  </si>
  <si>
    <t>Licence</t>
  </si>
  <si>
    <t>Plan 2018. od 10.12.2018.</t>
  </si>
  <si>
    <t>Prihodi od prodaje nefinancijske imovine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</si>
</sst>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10" xfId="0" quotePrefix="1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3" fontId="8" fillId="6" borderId="12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3" fontId="7" fillId="7" borderId="0" xfId="0" applyNumberFormat="1" applyFont="1" applyFill="1"/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6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 shrinkToFit="1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/>
    </xf>
    <xf numFmtId="3" fontId="8" fillId="3" borderId="23" xfId="0" applyNumberFormat="1" applyFont="1" applyFill="1" applyBorder="1" applyAlignment="1">
      <alignment horizontal="center"/>
    </xf>
    <xf numFmtId="4" fontId="8" fillId="3" borderId="13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164" fontId="13" fillId="5" borderId="4" xfId="0" applyNumberFormat="1" applyFont="1" applyFill="1" applyBorder="1" applyAlignment="1">
      <alignment horizontal="righ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9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164" fontId="8" fillId="3" borderId="5" xfId="0" applyNumberFormat="1" applyFont="1" applyFill="1" applyBorder="1" applyAlignment="1">
      <alignment horizontal="right"/>
    </xf>
    <xf numFmtId="164" fontId="9" fillId="7" borderId="5" xfId="0" applyNumberFormat="1" applyFont="1" applyFill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center" vertical="center" wrapText="1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0" borderId="5" xfId="5" applyNumberFormat="1" applyFont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13" fillId="5" borderId="4" xfId="5" applyNumberFormat="1" applyFont="1" applyFill="1" applyBorder="1" applyAlignment="1">
      <alignment horizontal="right" vertical="center" wrapText="1"/>
    </xf>
    <xf numFmtId="4" fontId="18" fillId="3" borderId="8" xfId="8" applyNumberFormat="1" applyFont="1" applyFill="1" applyBorder="1"/>
    <xf numFmtId="4" fontId="18" fillId="3" borderId="5" xfId="8" applyNumberFormat="1" applyFont="1" applyFill="1" applyBorder="1"/>
    <xf numFmtId="164" fontId="19" fillId="7" borderId="2" xfId="8" applyNumberFormat="1" applyFont="1" applyFill="1" applyBorder="1" applyAlignment="1"/>
    <xf numFmtId="164" fontId="19" fillId="0" borderId="2" xfId="8" applyNumberFormat="1" applyFont="1" applyBorder="1" applyAlignment="1"/>
    <xf numFmtId="164" fontId="18" fillId="3" borderId="2" xfId="8" applyNumberFormat="1" applyFont="1" applyFill="1" applyBorder="1" applyAlignment="1"/>
    <xf numFmtId="164" fontId="18" fillId="3" borderId="8" xfId="8" applyNumberFormat="1" applyFont="1" applyFill="1" applyBorder="1" applyAlignment="1"/>
    <xf numFmtId="164" fontId="18" fillId="3" borderId="5" xfId="8" applyNumberFormat="1" applyFont="1" applyFill="1" applyBorder="1" applyAlignment="1"/>
    <xf numFmtId="164" fontId="13" fillId="5" borderId="2" xfId="8" applyNumberFormat="1" applyFont="1" applyFill="1" applyBorder="1" applyAlignment="1"/>
    <xf numFmtId="164" fontId="19" fillId="3" borderId="2" xfId="8" applyNumberFormat="1" applyFont="1" applyFill="1" applyBorder="1" applyAlignment="1"/>
    <xf numFmtId="164" fontId="19" fillId="4" borderId="2" xfId="8" applyNumberFormat="1" applyFont="1" applyFill="1" applyBorder="1" applyAlignment="1"/>
    <xf numFmtId="3" fontId="6" fillId="3" borderId="21" xfId="0" applyNumberFormat="1" applyFont="1" applyFill="1" applyBorder="1" applyAlignment="1">
      <alignment horizontal="center" vertical="center" wrapText="1"/>
    </xf>
    <xf numFmtId="4" fontId="9" fillId="9" borderId="2" xfId="5" applyNumberFormat="1" applyFont="1" applyFill="1" applyBorder="1" applyAlignment="1">
      <alignment horizontal="right" wrapText="1"/>
    </xf>
    <xf numFmtId="164" fontId="9" fillId="9" borderId="2" xfId="0" applyNumberFormat="1" applyFont="1" applyFill="1" applyBorder="1" applyAlignment="1">
      <alignment horizontal="right"/>
    </xf>
    <xf numFmtId="164" fontId="19" fillId="0" borderId="4" xfId="8" applyNumberFormat="1" applyFont="1" applyBorder="1" applyAlignment="1"/>
    <xf numFmtId="0" fontId="9" fillId="3" borderId="25" xfId="0" applyNumberFormat="1" applyFont="1" applyFill="1" applyBorder="1" applyAlignment="1">
      <alignment horizontal="center"/>
    </xf>
    <xf numFmtId="0" fontId="8" fillId="3" borderId="26" xfId="0" quotePrefix="1" applyNumberFormat="1" applyFont="1" applyFill="1" applyBorder="1" applyAlignment="1">
      <alignment horizontal="center" vertical="justify"/>
    </xf>
    <xf numFmtId="4" fontId="8" fillId="3" borderId="26" xfId="0" applyNumberFormat="1" applyFont="1" applyFill="1" applyBorder="1" applyAlignment="1">
      <alignment horizontal="right"/>
    </xf>
    <xf numFmtId="4" fontId="8" fillId="3" borderId="27" xfId="0" applyNumberFormat="1" applyFont="1" applyFill="1" applyBorder="1" applyAlignment="1">
      <alignment horizontal="right"/>
    </xf>
    <xf numFmtId="164" fontId="18" fillId="3" borderId="26" xfId="8" applyNumberFormat="1" applyFont="1" applyFill="1" applyBorder="1" applyAlignment="1"/>
    <xf numFmtId="4" fontId="17" fillId="3" borderId="26" xfId="0" applyNumberFormat="1" applyFont="1" applyFill="1" applyBorder="1" applyAlignment="1">
      <alignment horizontal="center" vertical="center" wrapText="1"/>
    </xf>
    <xf numFmtId="4" fontId="8" fillId="3" borderId="26" xfId="5" applyNumberFormat="1" applyFont="1" applyFill="1" applyBorder="1" applyAlignment="1">
      <alignment horizontal="right"/>
    </xf>
    <xf numFmtId="164" fontId="8" fillId="3" borderId="26" xfId="0" applyNumberFormat="1" applyFont="1" applyFill="1" applyBorder="1" applyAlignment="1">
      <alignment horizontal="right"/>
    </xf>
    <xf numFmtId="4" fontId="22" fillId="3" borderId="28" xfId="0" applyNumberFormat="1" applyFont="1" applyFill="1" applyBorder="1"/>
    <xf numFmtId="0" fontId="22" fillId="4" borderId="0" xfId="0" applyNumberFormat="1" applyFont="1" applyFill="1" applyBorder="1" applyAlignment="1">
      <alignment horizontal="center"/>
    </xf>
    <xf numFmtId="4" fontId="22" fillId="4" borderId="0" xfId="0" applyNumberFormat="1" applyFont="1" applyFill="1" applyBorder="1"/>
    <xf numFmtId="0" fontId="22" fillId="4" borderId="0" xfId="0" applyNumberFormat="1" applyFont="1" applyFill="1" applyBorder="1" applyAlignment="1"/>
    <xf numFmtId="0" fontId="8" fillId="0" borderId="28" xfId="0" applyNumberFormat="1" applyFont="1" applyBorder="1" applyAlignment="1">
      <alignment horizontal="center"/>
    </xf>
    <xf numFmtId="164" fontId="9" fillId="0" borderId="29" xfId="0" applyNumberFormat="1" applyFont="1" applyBorder="1"/>
    <xf numFmtId="3" fontId="8" fillId="3" borderId="3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9" fillId="7" borderId="5" xfId="0" applyNumberFormat="1" applyFont="1" applyFill="1" applyBorder="1" applyAlignment="1">
      <alignment horizontal="left" wrapText="1"/>
    </xf>
    <xf numFmtId="0" fontId="9" fillId="0" borderId="5" xfId="0" applyNumberFormat="1" applyFont="1" applyBorder="1" applyAlignment="1">
      <alignment horizontal="left" wrapText="1"/>
    </xf>
    <xf numFmtId="0" fontId="9" fillId="7" borderId="2" xfId="0" applyNumberFormat="1" applyFont="1" applyFill="1" applyBorder="1" applyAlignment="1">
      <alignment horizontal="left" wrapText="1"/>
    </xf>
    <xf numFmtId="0" fontId="9" fillId="0" borderId="2" xfId="0" applyNumberFormat="1" applyFont="1" applyBorder="1" applyAlignment="1">
      <alignment horizontal="left" wrapText="1"/>
    </xf>
    <xf numFmtId="0" fontId="9" fillId="4" borderId="2" xfId="0" applyNumberFormat="1" applyFont="1" applyFill="1" applyBorder="1" applyAlignment="1">
      <alignment horizontal="left" wrapText="1"/>
    </xf>
    <xf numFmtId="0" fontId="9" fillId="7" borderId="2" xfId="0" applyNumberFormat="1" applyFont="1" applyFill="1" applyBorder="1" applyAlignment="1">
      <alignment horizontal="left"/>
    </xf>
    <xf numFmtId="0" fontId="9" fillId="4" borderId="2" xfId="0" applyNumberFormat="1" applyFont="1" applyFill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7" borderId="4" xfId="0" applyNumberFormat="1" applyFont="1" applyFill="1" applyBorder="1" applyAlignment="1">
      <alignment horizontal="left" wrapText="1"/>
    </xf>
    <xf numFmtId="0" fontId="9" fillId="4" borderId="4" xfId="0" applyNumberFormat="1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left" wrapText="1"/>
    </xf>
    <xf numFmtId="0" fontId="9" fillId="0" borderId="4" xfId="0" applyNumberFormat="1" applyFont="1" applyBorder="1" applyAlignment="1">
      <alignment horizontal="left" wrapText="1"/>
    </xf>
    <xf numFmtId="3" fontId="9" fillId="7" borderId="2" xfId="0" applyNumberFormat="1" applyFont="1" applyFill="1" applyBorder="1" applyAlignment="1">
      <alignment horizontal="left"/>
    </xf>
    <xf numFmtId="3" fontId="9" fillId="4" borderId="4" xfId="0" applyNumberFormat="1" applyFont="1" applyFill="1" applyBorder="1" applyAlignment="1">
      <alignment horizontal="left"/>
    </xf>
    <xf numFmtId="3" fontId="14" fillId="8" borderId="4" xfId="0" applyNumberFormat="1" applyFont="1" applyFill="1" applyBorder="1" applyAlignment="1">
      <alignment horizontal="left"/>
    </xf>
    <xf numFmtId="49" fontId="9" fillId="7" borderId="5" xfId="0" applyNumberFormat="1" applyFont="1" applyFill="1" applyBorder="1" applyAlignment="1">
      <alignment horizontal="left" shrinkToFit="1"/>
    </xf>
    <xf numFmtId="49" fontId="9" fillId="0" borderId="5" xfId="0" applyNumberFormat="1" applyFont="1" applyFill="1" applyBorder="1" applyAlignment="1">
      <alignment horizontal="left" shrinkToFit="1"/>
    </xf>
    <xf numFmtId="49" fontId="9" fillId="4" borderId="5" xfId="0" applyNumberFormat="1" applyFont="1" applyFill="1" applyBorder="1" applyAlignment="1">
      <alignment horizontal="left" shrinkToFit="1"/>
    </xf>
    <xf numFmtId="49" fontId="9" fillId="7" borderId="2" xfId="0" applyNumberFormat="1" applyFont="1" applyFill="1" applyBorder="1" applyAlignment="1">
      <alignment horizontal="left" shrinkToFit="1"/>
    </xf>
    <xf numFmtId="49" fontId="9" fillId="4" borderId="2" xfId="0" applyNumberFormat="1" applyFont="1" applyFill="1" applyBorder="1" applyAlignment="1">
      <alignment horizontal="left" shrinkToFit="1"/>
    </xf>
    <xf numFmtId="49" fontId="21" fillId="7" borderId="2" xfId="0" applyNumberFormat="1" applyFont="1" applyFill="1" applyBorder="1" applyAlignment="1">
      <alignment horizontal="left" wrapText="1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4" xfId="0" applyNumberFormat="1" applyFont="1" applyBorder="1" applyAlignment="1">
      <alignment horizontal="left" shrinkToFit="1"/>
    </xf>
    <xf numFmtId="3" fontId="8" fillId="0" borderId="31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right"/>
    </xf>
    <xf numFmtId="4" fontId="8" fillId="3" borderId="4" xfId="2" applyNumberFormat="1" applyFont="1" applyFill="1" applyBorder="1" applyAlignment="1">
      <alignment horizontal="right"/>
    </xf>
    <xf numFmtId="4" fontId="8" fillId="3" borderId="32" xfId="2" applyNumberFormat="1" applyFont="1" applyFill="1" applyBorder="1" applyAlignment="1">
      <alignment horizontal="right"/>
    </xf>
    <xf numFmtId="0" fontId="22" fillId="3" borderId="18" xfId="0" applyNumberFormat="1" applyFont="1" applyFill="1" applyBorder="1" applyAlignment="1">
      <alignment horizontal="center"/>
    </xf>
    <xf numFmtId="0" fontId="22" fillId="3" borderId="19" xfId="0" applyNumberFormat="1" applyFont="1" applyFill="1" applyBorder="1" applyAlignment="1">
      <alignment horizontal="center"/>
    </xf>
    <xf numFmtId="0" fontId="22" fillId="3" borderId="20" xfId="0" applyNumberFormat="1" applyFont="1" applyFill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9">
    <cellStyle name="Comma 2" xfId="7"/>
    <cellStyle name="Normal 2" xfId="5"/>
    <cellStyle name="Normal 3" xfId="3"/>
    <cellStyle name="Normal 3 2" xfId="8"/>
    <cellStyle name="Normal 4" xfId="4"/>
    <cellStyle name="Normalno 2" xfId="1"/>
    <cellStyle name="Normalno 2 2" xfId="6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01"/>
  <sheetViews>
    <sheetView tabSelected="1" topLeftCell="A176" zoomScale="75" zoomScaleNormal="75" workbookViewId="0">
      <selection activeCell="K186" sqref="K186"/>
    </sheetView>
  </sheetViews>
  <sheetFormatPr defaultColWidth="19.42578125" defaultRowHeight="18.75"/>
  <cols>
    <col min="1" max="1" width="36.7109375" style="29" customWidth="1"/>
    <col min="2" max="2" width="47" style="30" customWidth="1"/>
    <col min="3" max="3" width="19.5703125" style="2" bestFit="1" customWidth="1"/>
    <col min="4" max="4" width="18.42578125" style="31" customWidth="1"/>
    <col min="5" max="5" width="19.85546875" style="1" customWidth="1"/>
    <col min="6" max="6" width="20" style="1" customWidth="1"/>
    <col min="7" max="7" width="19.5703125" style="1" bestFit="1" customWidth="1"/>
    <col min="8" max="8" width="20" style="1" customWidth="1"/>
    <col min="9" max="9" width="19.5703125" style="1" bestFit="1" customWidth="1"/>
    <col min="10" max="11" width="18.42578125" style="1" customWidth="1"/>
    <col min="12" max="12" width="17.42578125" style="1" customWidth="1"/>
    <col min="13" max="15" width="19.42578125" style="1"/>
    <col min="16" max="62" width="19.42578125" style="52"/>
    <col min="63" max="16384" width="19.42578125" style="1"/>
  </cols>
  <sheetData>
    <row r="1" spans="1:16" ht="15.75" customHeight="1" thickBot="1">
      <c r="A1" s="266" t="s">
        <v>71</v>
      </c>
      <c r="B1" s="267"/>
      <c r="C1" s="267"/>
      <c r="D1" s="268"/>
      <c r="N1" s="264" t="s">
        <v>12</v>
      </c>
      <c r="O1" s="265"/>
      <c r="P1" s="100"/>
    </row>
    <row r="2" spans="1:16" ht="20.25" customHeight="1">
      <c r="A2" s="273" t="s">
        <v>172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3"/>
      <c r="O2" s="3"/>
      <c r="P2" s="100"/>
    </row>
    <row r="3" spans="1:16" ht="20.25" customHeight="1">
      <c r="A3" s="4"/>
      <c r="B3" s="271"/>
      <c r="C3" s="271"/>
      <c r="D3" s="271"/>
      <c r="E3" s="271"/>
      <c r="F3" s="271"/>
      <c r="G3" s="271"/>
      <c r="H3" s="271"/>
      <c r="I3" s="5"/>
      <c r="J3" s="3"/>
      <c r="K3" s="3"/>
      <c r="L3" s="3"/>
      <c r="M3" s="3"/>
      <c r="N3" s="3"/>
      <c r="O3" s="3"/>
      <c r="P3" s="100"/>
    </row>
    <row r="4" spans="1:16" ht="18" customHeight="1">
      <c r="A4" s="6" t="s">
        <v>13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6" ht="22.5" customHeight="1">
      <c r="A5" s="12" t="s">
        <v>71</v>
      </c>
      <c r="B5" s="13"/>
      <c r="C5" s="14"/>
      <c r="D5" s="15"/>
      <c r="E5" s="10"/>
      <c r="F5" s="10"/>
      <c r="G5" s="10"/>
      <c r="H5" s="10"/>
      <c r="I5" s="10"/>
      <c r="J5" s="10"/>
      <c r="K5" s="10"/>
      <c r="L5" s="10"/>
      <c r="M5" s="10"/>
    </row>
    <row r="6" spans="1:16" ht="16.5" customHeight="1" thickBot="1">
      <c r="A6" s="16"/>
      <c r="B6" s="10"/>
      <c r="C6" s="11"/>
      <c r="D6" s="15"/>
      <c r="E6" s="10"/>
      <c r="F6" s="10"/>
      <c r="G6" s="10"/>
      <c r="H6" s="10"/>
      <c r="I6" s="10"/>
      <c r="J6" s="10"/>
      <c r="K6" s="10"/>
      <c r="L6" s="10"/>
      <c r="M6" s="10"/>
    </row>
    <row r="7" spans="1:16" ht="36">
      <c r="A7" s="208" t="s">
        <v>14</v>
      </c>
      <c r="B7" s="112" t="s">
        <v>164</v>
      </c>
      <c r="C7" s="113" t="s">
        <v>68</v>
      </c>
      <c r="D7" s="114" t="s">
        <v>165</v>
      </c>
      <c r="E7" s="269" t="s">
        <v>81</v>
      </c>
      <c r="F7" s="269"/>
      <c r="G7" s="269"/>
      <c r="H7" s="269"/>
      <c r="I7" s="269"/>
      <c r="J7" s="269"/>
      <c r="K7" s="18"/>
      <c r="L7" s="269"/>
      <c r="M7" s="269"/>
      <c r="N7" s="269"/>
      <c r="O7" s="269"/>
    </row>
    <row r="8" spans="1:16">
      <c r="A8" s="115" t="s">
        <v>9</v>
      </c>
      <c r="B8" s="19">
        <f>D192+E192+F192+G192</f>
        <v>7106466</v>
      </c>
      <c r="C8" s="20">
        <v>5886000</v>
      </c>
      <c r="D8" s="20">
        <v>5886000</v>
      </c>
      <c r="E8" s="269"/>
      <c r="F8" s="269"/>
      <c r="G8" s="269"/>
      <c r="H8" s="272"/>
      <c r="I8" s="272"/>
      <c r="J8" s="272"/>
      <c r="K8" s="21"/>
      <c r="L8" s="270"/>
      <c r="M8" s="270"/>
      <c r="N8" s="270"/>
      <c r="O8" s="270"/>
    </row>
    <row r="9" spans="1:16" ht="36.75">
      <c r="A9" s="115" t="s">
        <v>62</v>
      </c>
      <c r="B9" s="19">
        <v>700</v>
      </c>
      <c r="C9" s="20">
        <v>700</v>
      </c>
      <c r="D9" s="20">
        <v>700</v>
      </c>
      <c r="E9" s="269" t="s">
        <v>157</v>
      </c>
      <c r="F9" s="269"/>
      <c r="G9" s="269"/>
      <c r="H9" s="269"/>
      <c r="I9" s="269"/>
      <c r="J9" s="269"/>
      <c r="K9" s="22"/>
      <c r="L9" s="270"/>
      <c r="M9" s="270"/>
      <c r="N9" s="270"/>
      <c r="O9" s="270"/>
    </row>
    <row r="10" spans="1:16">
      <c r="A10" s="115" t="s">
        <v>155</v>
      </c>
      <c r="B10" s="19">
        <f>H192+H194-B9</f>
        <v>653983.55000000005</v>
      </c>
      <c r="C10" s="20">
        <v>699300</v>
      </c>
      <c r="D10" s="20">
        <v>699300</v>
      </c>
      <c r="E10" s="111"/>
      <c r="F10" s="17"/>
      <c r="G10" s="17"/>
      <c r="H10" s="17"/>
      <c r="I10" s="17"/>
      <c r="J10" s="17"/>
      <c r="K10" s="22"/>
      <c r="L10" s="23"/>
      <c r="M10" s="23"/>
      <c r="N10" s="23"/>
      <c r="O10" s="23"/>
    </row>
    <row r="11" spans="1:16" ht="36">
      <c r="A11" s="116" t="s">
        <v>8</v>
      </c>
      <c r="B11" s="24">
        <v>0</v>
      </c>
      <c r="C11" s="20">
        <v>0</v>
      </c>
      <c r="D11" s="20">
        <v>0</v>
      </c>
      <c r="E11" s="269" t="s">
        <v>82</v>
      </c>
      <c r="F11" s="269"/>
      <c r="G11" s="269"/>
      <c r="H11" s="272"/>
      <c r="I11" s="272"/>
      <c r="J11" s="272"/>
      <c r="K11" s="22"/>
      <c r="L11" s="270"/>
      <c r="M11" s="270"/>
      <c r="N11" s="270"/>
      <c r="O11" s="270"/>
    </row>
    <row r="12" spans="1:16">
      <c r="A12" s="117" t="s">
        <v>1</v>
      </c>
      <c r="B12" s="19">
        <f>K192</f>
        <v>1036</v>
      </c>
      <c r="C12" s="20">
        <v>40000</v>
      </c>
      <c r="D12" s="20">
        <v>40000</v>
      </c>
      <c r="E12" s="262" t="s">
        <v>83</v>
      </c>
      <c r="F12" s="262"/>
      <c r="G12" s="262"/>
      <c r="H12" s="263"/>
      <c r="I12" s="263"/>
      <c r="J12" s="263"/>
      <c r="K12" s="25"/>
      <c r="L12" s="263"/>
      <c r="M12" s="263"/>
      <c r="N12" s="263"/>
      <c r="O12" s="263"/>
    </row>
    <row r="13" spans="1:16" ht="36.75">
      <c r="A13" s="254" t="s">
        <v>177</v>
      </c>
      <c r="B13" s="255">
        <f>L192</f>
        <v>28500</v>
      </c>
      <c r="C13" s="256">
        <v>0</v>
      </c>
      <c r="D13" s="257">
        <v>0</v>
      </c>
      <c r="E13" s="227"/>
      <c r="F13" s="227"/>
      <c r="G13" s="227"/>
      <c r="H13" s="228"/>
      <c r="I13" s="228"/>
      <c r="J13" s="228"/>
      <c r="K13" s="25"/>
      <c r="L13" s="228"/>
      <c r="M13" s="228"/>
      <c r="N13" s="228"/>
      <c r="O13" s="228"/>
    </row>
    <row r="14" spans="1:16">
      <c r="A14" s="117" t="s">
        <v>11</v>
      </c>
      <c r="B14" s="19">
        <f>J192</f>
        <v>34500</v>
      </c>
      <c r="C14" s="20">
        <v>84000</v>
      </c>
      <c r="D14" s="20">
        <v>84000</v>
      </c>
      <c r="E14" s="10"/>
      <c r="F14" s="10"/>
      <c r="G14" s="10"/>
      <c r="H14" s="26"/>
      <c r="I14" s="26"/>
      <c r="J14" s="10"/>
      <c r="K14" s="10"/>
      <c r="L14" s="10"/>
      <c r="M14" s="10"/>
    </row>
    <row r="15" spans="1:16" ht="19.5" thickBot="1">
      <c r="A15" s="118" t="s">
        <v>15</v>
      </c>
      <c r="B15" s="54">
        <f>SUM(B8:B14)</f>
        <v>7825185.5499999998</v>
      </c>
      <c r="C15" s="54">
        <v>6710000</v>
      </c>
      <c r="D15" s="119">
        <v>6710000</v>
      </c>
      <c r="E15" s="10"/>
      <c r="F15" s="10"/>
      <c r="G15" s="10"/>
      <c r="H15" s="28"/>
      <c r="I15" s="28"/>
      <c r="J15" s="10"/>
      <c r="K15" s="10"/>
      <c r="L15" s="10"/>
      <c r="M15" s="10"/>
    </row>
    <row r="16" spans="1:16" ht="30.75" customHeight="1" thickBot="1">
      <c r="A16" s="224" t="s">
        <v>169</v>
      </c>
      <c r="B16" s="225">
        <v>-30000</v>
      </c>
      <c r="L16" s="10"/>
      <c r="M16" s="10"/>
    </row>
    <row r="17" spans="1:13" ht="30.75" customHeight="1" thickBot="1">
      <c r="A17" s="226" t="s">
        <v>15</v>
      </c>
      <c r="B17" s="119">
        <f>B15+B16</f>
        <v>7795185.5499999998</v>
      </c>
      <c r="L17" s="10"/>
      <c r="M17" s="10"/>
    </row>
    <row r="18" spans="1:13" ht="30.75" customHeight="1">
      <c r="B18" s="2"/>
      <c r="L18" s="10"/>
      <c r="M18" s="10"/>
    </row>
    <row r="19" spans="1:13" ht="30.75" customHeight="1">
      <c r="L19" s="10"/>
      <c r="M19" s="10"/>
    </row>
    <row r="20" spans="1:13" ht="30.75" customHeight="1">
      <c r="L20" s="10"/>
      <c r="M20" s="10"/>
    </row>
    <row r="21" spans="1:13" ht="30.75" customHeight="1">
      <c r="L21" s="10"/>
      <c r="M21" s="10"/>
    </row>
    <row r="22" spans="1:13" ht="30.75" customHeight="1">
      <c r="L22" s="10"/>
      <c r="M22" s="10"/>
    </row>
    <row r="23" spans="1:13" ht="30.75" customHeight="1">
      <c r="L23" s="10"/>
      <c r="M23" s="10"/>
    </row>
    <row r="24" spans="1:13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>
      <c r="A30" s="32"/>
      <c r="B30" s="32"/>
      <c r="C30" s="33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32"/>
      <c r="B31" s="32"/>
      <c r="C31" s="33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>
      <c r="A32" s="32"/>
      <c r="B32" s="32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62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62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62">
      <c r="A35" s="32"/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62">
      <c r="A36" s="32"/>
      <c r="B36" s="32"/>
      <c r="C36" s="33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62">
      <c r="A37" s="16"/>
      <c r="B37" s="16"/>
      <c r="C37" s="11"/>
      <c r="D37" s="7"/>
      <c r="E37" s="10"/>
      <c r="F37" s="10"/>
      <c r="G37" s="10"/>
      <c r="H37" s="10"/>
      <c r="I37" s="10"/>
      <c r="J37" s="10"/>
      <c r="K37" s="10"/>
      <c r="L37" s="10"/>
      <c r="M37" s="10"/>
    </row>
    <row r="38" spans="1:62" ht="19.5">
      <c r="A38" s="34"/>
      <c r="B38" s="34"/>
      <c r="C38" s="35"/>
      <c r="D38" s="36"/>
      <c r="E38" s="34"/>
      <c r="F38" s="34"/>
      <c r="G38" s="34"/>
      <c r="H38" s="34"/>
      <c r="I38" s="34"/>
      <c r="J38" s="34"/>
      <c r="K38" s="34"/>
      <c r="L38" s="34"/>
      <c r="M38" s="34"/>
      <c r="N38" s="37"/>
      <c r="O38" s="37"/>
    </row>
    <row r="39" spans="1:62" ht="8.25" customHeight="1">
      <c r="A39" s="38"/>
      <c r="B39" s="3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41"/>
    </row>
    <row r="40" spans="1:62" ht="9.75" customHeight="1">
      <c r="A40" s="38"/>
      <c r="B40" s="38"/>
      <c r="C40" s="39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2"/>
      <c r="O40" s="42"/>
    </row>
    <row r="41" spans="1:62" s="31" customFormat="1" ht="21.75" customHeight="1" thickBot="1">
      <c r="A41" s="43" t="s">
        <v>16</v>
      </c>
      <c r="B41" s="44"/>
      <c r="C41" s="11"/>
      <c r="D41" s="44" t="s">
        <v>72</v>
      </c>
      <c r="E41" s="13"/>
      <c r="F41" s="13"/>
      <c r="G41" s="13"/>
      <c r="H41" s="13"/>
      <c r="I41" s="13"/>
      <c r="J41" s="10"/>
      <c r="K41" s="10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</row>
    <row r="42" spans="1:62" ht="107.25" customHeight="1">
      <c r="A42" s="45" t="s">
        <v>17</v>
      </c>
      <c r="B42" s="46" t="s">
        <v>0</v>
      </c>
      <c r="C42" s="47" t="s">
        <v>176</v>
      </c>
      <c r="D42" s="48" t="s">
        <v>74</v>
      </c>
      <c r="E42" s="48" t="s">
        <v>77</v>
      </c>
      <c r="F42" s="48" t="s">
        <v>78</v>
      </c>
      <c r="G42" s="48" t="s">
        <v>75</v>
      </c>
      <c r="H42" s="48" t="s">
        <v>73</v>
      </c>
      <c r="I42" s="48" t="s">
        <v>8</v>
      </c>
      <c r="J42" s="48" t="s">
        <v>11</v>
      </c>
      <c r="K42" s="48" t="s">
        <v>1</v>
      </c>
      <c r="L42" s="48" t="s">
        <v>163</v>
      </c>
      <c r="M42" s="48" t="s">
        <v>24</v>
      </c>
      <c r="N42" s="49" t="s">
        <v>69</v>
      </c>
      <c r="O42" s="50" t="s">
        <v>162</v>
      </c>
    </row>
    <row r="43" spans="1:62">
      <c r="A43" s="51">
        <v>3</v>
      </c>
      <c r="B43" s="104"/>
      <c r="C43" s="103">
        <f>D43+E43+F43+G43+H43+I43+J43+K43+L43+M43</f>
        <v>7593799.5499999998</v>
      </c>
      <c r="D43" s="166">
        <v>6046000</v>
      </c>
      <c r="E43" s="125">
        <v>245216</v>
      </c>
      <c r="F43" s="126">
        <v>166750</v>
      </c>
      <c r="G43" s="197">
        <v>588500</v>
      </c>
      <c r="H43" s="197">
        <v>483333.55</v>
      </c>
      <c r="I43" s="126">
        <v>0</v>
      </c>
      <c r="J43" s="126">
        <v>34500</v>
      </c>
      <c r="K43" s="126">
        <v>1000</v>
      </c>
      <c r="L43" s="126">
        <f>L52</f>
        <v>28500</v>
      </c>
      <c r="M43" s="126">
        <v>0</v>
      </c>
      <c r="N43" s="126">
        <v>6440150</v>
      </c>
      <c r="O43" s="126">
        <v>6440150</v>
      </c>
    </row>
    <row r="44" spans="1:62" ht="19.5" thickBot="1">
      <c r="A44" s="53">
        <v>31</v>
      </c>
      <c r="B44" s="53" t="s">
        <v>7</v>
      </c>
      <c r="C44" s="105">
        <f t="shared" ref="C44:C107" si="0">D44+E44+F44+G44+H44+I44+J44+K44+L44+M44</f>
        <v>5887000</v>
      </c>
      <c r="D44" s="192">
        <v>5852000</v>
      </c>
      <c r="E44" s="120">
        <v>0</v>
      </c>
      <c r="F44" s="120">
        <v>0</v>
      </c>
      <c r="G44" s="192">
        <v>35000</v>
      </c>
      <c r="H44" s="192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4992000</v>
      </c>
      <c r="O44" s="127">
        <v>4992000</v>
      </c>
    </row>
    <row r="45" spans="1:62" s="56" customFormat="1">
      <c r="A45" s="55">
        <v>311</v>
      </c>
      <c r="B45" s="55" t="s">
        <v>20</v>
      </c>
      <c r="C45" s="106">
        <f t="shared" si="0"/>
        <v>4800000</v>
      </c>
      <c r="D45" s="178">
        <v>4800000</v>
      </c>
      <c r="E45" s="121">
        <v>0</v>
      </c>
      <c r="F45" s="121">
        <v>0</v>
      </c>
      <c r="G45" s="193">
        <v>0</v>
      </c>
      <c r="H45" s="193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8">
        <v>4000000</v>
      </c>
      <c r="O45" s="128">
        <v>4000000</v>
      </c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</row>
    <row r="46" spans="1:62">
      <c r="A46" s="58">
        <v>31111</v>
      </c>
      <c r="B46" s="229" t="s">
        <v>29</v>
      </c>
      <c r="C46" s="102">
        <f t="shared" si="0"/>
        <v>4800000</v>
      </c>
      <c r="D46" s="179">
        <v>4800000</v>
      </c>
      <c r="E46" s="122">
        <v>0</v>
      </c>
      <c r="F46" s="122">
        <v>0</v>
      </c>
      <c r="G46" s="194">
        <v>0</v>
      </c>
      <c r="H46" s="194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30">
        <v>4000000</v>
      </c>
      <c r="O46" s="130">
        <v>4000000</v>
      </c>
    </row>
    <row r="47" spans="1:62" s="56" customFormat="1">
      <c r="A47" s="59">
        <v>312</v>
      </c>
      <c r="B47" s="59" t="s">
        <v>18</v>
      </c>
      <c r="C47" s="107">
        <f t="shared" si="0"/>
        <v>205000</v>
      </c>
      <c r="D47" s="195">
        <v>170000</v>
      </c>
      <c r="E47" s="123">
        <v>0</v>
      </c>
      <c r="F47" s="123">
        <v>0</v>
      </c>
      <c r="G47" s="195">
        <v>35000</v>
      </c>
      <c r="H47" s="195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140000</v>
      </c>
      <c r="O47" s="123">
        <v>140000</v>
      </c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</row>
    <row r="48" spans="1:62">
      <c r="A48" s="60">
        <v>3121</v>
      </c>
      <c r="B48" s="230" t="s">
        <v>30</v>
      </c>
      <c r="C48" s="102">
        <f t="shared" si="0"/>
        <v>205000</v>
      </c>
      <c r="D48" s="196">
        <v>170000</v>
      </c>
      <c r="E48" s="124">
        <v>0</v>
      </c>
      <c r="F48" s="124">
        <v>0</v>
      </c>
      <c r="G48" s="196">
        <v>35000</v>
      </c>
      <c r="H48" s="196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31">
        <v>140000</v>
      </c>
      <c r="O48" s="131">
        <v>140000</v>
      </c>
    </row>
    <row r="49" spans="1:62" s="56" customFormat="1">
      <c r="A49" s="61">
        <v>313</v>
      </c>
      <c r="B49" s="61" t="s">
        <v>26</v>
      </c>
      <c r="C49" s="107">
        <f t="shared" si="0"/>
        <v>882000</v>
      </c>
      <c r="D49" s="193">
        <v>882000</v>
      </c>
      <c r="E49" s="121">
        <v>0</v>
      </c>
      <c r="F49" s="121">
        <v>0</v>
      </c>
      <c r="G49" s="193">
        <v>0</v>
      </c>
      <c r="H49" s="193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852000</v>
      </c>
      <c r="O49" s="121">
        <v>852000</v>
      </c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</row>
    <row r="50" spans="1:62">
      <c r="A50" s="60">
        <v>3132</v>
      </c>
      <c r="B50" s="230" t="s">
        <v>31</v>
      </c>
      <c r="C50" s="102">
        <f t="shared" si="0"/>
        <v>755000</v>
      </c>
      <c r="D50" s="196">
        <v>755000</v>
      </c>
      <c r="E50" s="124">
        <v>0</v>
      </c>
      <c r="F50" s="124">
        <v>0</v>
      </c>
      <c r="G50" s="196">
        <v>0</v>
      </c>
      <c r="H50" s="196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31">
        <v>745000</v>
      </c>
      <c r="O50" s="131">
        <v>745000</v>
      </c>
    </row>
    <row r="51" spans="1:62">
      <c r="A51" s="60">
        <v>3133</v>
      </c>
      <c r="B51" s="230" t="s">
        <v>32</v>
      </c>
      <c r="C51" s="102">
        <f t="shared" si="0"/>
        <v>127000</v>
      </c>
      <c r="D51" s="196">
        <v>127000</v>
      </c>
      <c r="E51" s="132">
        <v>0</v>
      </c>
      <c r="F51" s="132">
        <v>0</v>
      </c>
      <c r="G51" s="196">
        <v>0</v>
      </c>
      <c r="H51" s="196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31">
        <v>107000</v>
      </c>
      <c r="O51" s="131">
        <v>107000</v>
      </c>
    </row>
    <row r="52" spans="1:62" ht="19.5" thickBot="1">
      <c r="A52" s="53">
        <v>32</v>
      </c>
      <c r="B52" s="53" t="s">
        <v>19</v>
      </c>
      <c r="C52" s="105">
        <f t="shared" si="0"/>
        <v>1701228.03</v>
      </c>
      <c r="D52" s="192">
        <v>194000</v>
      </c>
      <c r="E52" s="133">
        <v>242244.48000000001</v>
      </c>
      <c r="F52" s="133">
        <v>166750</v>
      </c>
      <c r="G52" s="192">
        <v>553500</v>
      </c>
      <c r="H52" s="198">
        <v>480733.55</v>
      </c>
      <c r="I52" s="120">
        <v>0</v>
      </c>
      <c r="J52" s="120">
        <v>34500</v>
      </c>
      <c r="K52" s="120">
        <v>1000</v>
      </c>
      <c r="L52" s="120">
        <f>L91</f>
        <v>28500</v>
      </c>
      <c r="M52" s="120">
        <v>0</v>
      </c>
      <c r="N52" s="120">
        <v>1443500</v>
      </c>
      <c r="O52" s="120">
        <v>1443500</v>
      </c>
    </row>
    <row r="53" spans="1:62" s="56" customFormat="1" ht="33" customHeight="1">
      <c r="A53" s="55">
        <v>321</v>
      </c>
      <c r="B53" s="62" t="s">
        <v>63</v>
      </c>
      <c r="C53" s="107">
        <f t="shared" si="0"/>
        <v>642049.03</v>
      </c>
      <c r="D53" s="167">
        <v>0</v>
      </c>
      <c r="E53" s="134">
        <v>39318.03</v>
      </c>
      <c r="F53" s="134">
        <v>0</v>
      </c>
      <c r="G53" s="178">
        <v>553500</v>
      </c>
      <c r="H53" s="199">
        <v>43231</v>
      </c>
      <c r="I53" s="128">
        <v>0</v>
      </c>
      <c r="J53" s="128">
        <v>6000</v>
      </c>
      <c r="K53" s="128">
        <v>0</v>
      </c>
      <c r="L53" s="128">
        <v>0</v>
      </c>
      <c r="M53" s="128">
        <v>0</v>
      </c>
      <c r="N53" s="128">
        <v>431100</v>
      </c>
      <c r="O53" s="128">
        <v>431100</v>
      </c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</row>
    <row r="54" spans="1:62" s="64" customFormat="1">
      <c r="A54" s="63">
        <v>3211</v>
      </c>
      <c r="B54" s="231" t="s">
        <v>33</v>
      </c>
      <c r="C54" s="164">
        <f t="shared" si="0"/>
        <v>87087.03</v>
      </c>
      <c r="D54" s="168">
        <v>0</v>
      </c>
      <c r="E54" s="135">
        <v>38387.03</v>
      </c>
      <c r="F54" s="135">
        <v>0</v>
      </c>
      <c r="G54" s="180">
        <v>0</v>
      </c>
      <c r="H54" s="200">
        <v>42700</v>
      </c>
      <c r="I54" s="136">
        <v>0</v>
      </c>
      <c r="J54" s="136">
        <v>6000</v>
      </c>
      <c r="K54" s="136">
        <v>0</v>
      </c>
      <c r="L54" s="136">
        <v>0</v>
      </c>
      <c r="M54" s="136">
        <v>0</v>
      </c>
      <c r="N54" s="136">
        <v>126100</v>
      </c>
      <c r="O54" s="136">
        <v>126100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</row>
    <row r="55" spans="1:62">
      <c r="A55" s="58">
        <v>32111</v>
      </c>
      <c r="B55" s="232" t="s">
        <v>84</v>
      </c>
      <c r="C55" s="102">
        <f t="shared" si="0"/>
        <v>15000</v>
      </c>
      <c r="D55" s="169">
        <v>0</v>
      </c>
      <c r="E55" s="137">
        <v>6000</v>
      </c>
      <c r="F55" s="137">
        <v>0</v>
      </c>
      <c r="G55" s="179">
        <v>0</v>
      </c>
      <c r="H55" s="201">
        <v>6000</v>
      </c>
      <c r="I55" s="129">
        <v>0</v>
      </c>
      <c r="J55" s="129">
        <v>3000</v>
      </c>
      <c r="K55" s="129">
        <v>0</v>
      </c>
      <c r="L55" s="129">
        <v>0</v>
      </c>
      <c r="M55" s="129">
        <v>0</v>
      </c>
      <c r="N55" s="130">
        <v>30100</v>
      </c>
      <c r="O55" s="130">
        <v>30100</v>
      </c>
    </row>
    <row r="56" spans="1:62">
      <c r="A56" s="58">
        <v>32112</v>
      </c>
      <c r="B56" s="232" t="s">
        <v>85</v>
      </c>
      <c r="C56" s="102">
        <f t="shared" si="0"/>
        <v>2000</v>
      </c>
      <c r="D56" s="169">
        <v>0</v>
      </c>
      <c r="E56" s="137">
        <v>0</v>
      </c>
      <c r="F56" s="137">
        <v>0</v>
      </c>
      <c r="G56" s="179">
        <v>0</v>
      </c>
      <c r="H56" s="201">
        <v>2000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30">
        <v>4000</v>
      </c>
      <c r="O56" s="130">
        <v>4000</v>
      </c>
    </row>
    <row r="57" spans="1:62" ht="36.75">
      <c r="A57" s="58">
        <v>32113</v>
      </c>
      <c r="B57" s="232" t="s">
        <v>86</v>
      </c>
      <c r="C57" s="102">
        <f t="shared" si="0"/>
        <v>10000</v>
      </c>
      <c r="D57" s="169">
        <v>0</v>
      </c>
      <c r="E57" s="137">
        <v>6000</v>
      </c>
      <c r="F57" s="137">
        <v>0</v>
      </c>
      <c r="G57" s="179">
        <v>0</v>
      </c>
      <c r="H57" s="201">
        <v>4000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30">
        <v>12000</v>
      </c>
      <c r="O57" s="130">
        <v>12000</v>
      </c>
    </row>
    <row r="58" spans="1:62" ht="36.75">
      <c r="A58" s="58">
        <v>32114</v>
      </c>
      <c r="B58" s="232" t="s">
        <v>87</v>
      </c>
      <c r="C58" s="102">
        <f t="shared" si="0"/>
        <v>2000</v>
      </c>
      <c r="D58" s="169">
        <v>0</v>
      </c>
      <c r="E58" s="137">
        <v>0</v>
      </c>
      <c r="F58" s="137">
        <v>0</v>
      </c>
      <c r="G58" s="179">
        <v>0</v>
      </c>
      <c r="H58" s="201">
        <v>2000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30">
        <v>10000</v>
      </c>
      <c r="O58" s="130">
        <v>10000</v>
      </c>
    </row>
    <row r="59" spans="1:62" ht="36.75">
      <c r="A59" s="58">
        <v>32115</v>
      </c>
      <c r="B59" s="232" t="s">
        <v>88</v>
      </c>
      <c r="C59" s="102">
        <f t="shared" si="0"/>
        <v>56387.03</v>
      </c>
      <c r="D59" s="169">
        <v>0</v>
      </c>
      <c r="E59" s="137">
        <v>26387.03</v>
      </c>
      <c r="F59" s="137">
        <v>0</v>
      </c>
      <c r="G59" s="179">
        <v>0</v>
      </c>
      <c r="H59" s="201">
        <v>27000</v>
      </c>
      <c r="I59" s="129">
        <v>0</v>
      </c>
      <c r="J59" s="129">
        <v>3000</v>
      </c>
      <c r="K59" s="129">
        <v>0</v>
      </c>
      <c r="L59" s="129">
        <v>0</v>
      </c>
      <c r="M59" s="129">
        <v>0</v>
      </c>
      <c r="N59" s="130">
        <v>60000</v>
      </c>
      <c r="O59" s="130">
        <v>60000</v>
      </c>
    </row>
    <row r="60" spans="1:62" ht="36.75">
      <c r="A60" s="58">
        <v>32116</v>
      </c>
      <c r="B60" s="232" t="s">
        <v>89</v>
      </c>
      <c r="C60" s="102">
        <f t="shared" si="0"/>
        <v>1700</v>
      </c>
      <c r="D60" s="169">
        <v>0</v>
      </c>
      <c r="E60" s="137">
        <v>0</v>
      </c>
      <c r="F60" s="137">
        <v>0</v>
      </c>
      <c r="G60" s="179">
        <v>0</v>
      </c>
      <c r="H60" s="201">
        <v>1700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30">
        <v>10000</v>
      </c>
      <c r="O60" s="130">
        <v>10000</v>
      </c>
    </row>
    <row r="61" spans="1:62">
      <c r="A61" s="58">
        <v>32117</v>
      </c>
      <c r="B61" s="232" t="s">
        <v>90</v>
      </c>
      <c r="C61" s="102">
        <f t="shared" si="0"/>
        <v>0</v>
      </c>
      <c r="D61" s="169">
        <v>0</v>
      </c>
      <c r="E61" s="137">
        <v>0</v>
      </c>
      <c r="F61" s="137">
        <v>0</v>
      </c>
      <c r="G61" s="179">
        <v>0</v>
      </c>
      <c r="H61" s="201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30">
        <v>0</v>
      </c>
      <c r="O61" s="130">
        <v>0</v>
      </c>
    </row>
    <row r="62" spans="1:62" s="64" customFormat="1">
      <c r="A62" s="63">
        <v>3212</v>
      </c>
      <c r="B62" s="231" t="s">
        <v>34</v>
      </c>
      <c r="C62" s="108">
        <f t="shared" si="0"/>
        <v>550000</v>
      </c>
      <c r="D62" s="168">
        <v>0</v>
      </c>
      <c r="E62" s="135">
        <v>0</v>
      </c>
      <c r="F62" s="135">
        <v>0</v>
      </c>
      <c r="G62" s="180">
        <v>550000</v>
      </c>
      <c r="H62" s="200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300000</v>
      </c>
      <c r="O62" s="136">
        <v>300000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</row>
    <row r="63" spans="1:62" s="64" customFormat="1">
      <c r="A63" s="63">
        <v>3213</v>
      </c>
      <c r="B63" s="231" t="s">
        <v>35</v>
      </c>
      <c r="C63" s="108">
        <f t="shared" si="0"/>
        <v>4962</v>
      </c>
      <c r="D63" s="168">
        <v>0</v>
      </c>
      <c r="E63" s="135">
        <v>931</v>
      </c>
      <c r="F63" s="135">
        <v>0</v>
      </c>
      <c r="G63" s="180">
        <v>3500</v>
      </c>
      <c r="H63" s="200">
        <v>531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5000</v>
      </c>
      <c r="O63" s="136">
        <v>5000</v>
      </c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</row>
    <row r="64" spans="1:62">
      <c r="A64" s="58">
        <v>32131</v>
      </c>
      <c r="B64" s="232" t="s">
        <v>91</v>
      </c>
      <c r="C64" s="102">
        <f t="shared" si="0"/>
        <v>1462</v>
      </c>
      <c r="D64" s="169">
        <v>0</v>
      </c>
      <c r="E64" s="137">
        <v>931</v>
      </c>
      <c r="F64" s="137">
        <v>0</v>
      </c>
      <c r="G64" s="179">
        <v>0</v>
      </c>
      <c r="H64" s="201">
        <v>531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30">
        <v>5000</v>
      </c>
      <c r="O64" s="130">
        <v>5000</v>
      </c>
    </row>
    <row r="65" spans="1:62">
      <c r="A65" s="58">
        <v>32132</v>
      </c>
      <c r="B65" s="232" t="s">
        <v>92</v>
      </c>
      <c r="C65" s="102">
        <f t="shared" si="0"/>
        <v>3500</v>
      </c>
      <c r="D65" s="169">
        <v>0</v>
      </c>
      <c r="E65" s="137">
        <v>0</v>
      </c>
      <c r="F65" s="137">
        <v>0</v>
      </c>
      <c r="G65" s="179">
        <v>3500</v>
      </c>
      <c r="H65" s="201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30">
        <v>0</v>
      </c>
      <c r="O65" s="130">
        <v>0</v>
      </c>
    </row>
    <row r="66" spans="1:62" s="64" customFormat="1" ht="36.75">
      <c r="A66" s="63">
        <v>3214</v>
      </c>
      <c r="B66" s="231" t="s">
        <v>60</v>
      </c>
      <c r="C66" s="108">
        <f t="shared" si="0"/>
        <v>0</v>
      </c>
      <c r="D66" s="168">
        <v>0</v>
      </c>
      <c r="E66" s="135">
        <v>0</v>
      </c>
      <c r="F66" s="135">
        <v>0</v>
      </c>
      <c r="G66" s="180">
        <v>0</v>
      </c>
      <c r="H66" s="200">
        <v>0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1:62" ht="36.75">
      <c r="A67" s="58">
        <v>32141</v>
      </c>
      <c r="B67" s="232" t="s">
        <v>60</v>
      </c>
      <c r="C67" s="102">
        <f t="shared" si="0"/>
        <v>0</v>
      </c>
      <c r="D67" s="169">
        <v>0</v>
      </c>
      <c r="E67" s="137">
        <v>0</v>
      </c>
      <c r="F67" s="137">
        <v>0</v>
      </c>
      <c r="G67" s="179">
        <v>0</v>
      </c>
      <c r="H67" s="201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30">
        <v>0</v>
      </c>
      <c r="O67" s="130">
        <v>0</v>
      </c>
    </row>
    <row r="68" spans="1:62">
      <c r="A68" s="58">
        <v>32149</v>
      </c>
      <c r="B68" s="232" t="s">
        <v>93</v>
      </c>
      <c r="C68" s="102">
        <f t="shared" si="0"/>
        <v>0</v>
      </c>
      <c r="D68" s="169">
        <v>0</v>
      </c>
      <c r="E68" s="137">
        <v>0</v>
      </c>
      <c r="F68" s="137">
        <v>0</v>
      </c>
      <c r="G68" s="179">
        <v>0</v>
      </c>
      <c r="H68" s="201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30">
        <v>0</v>
      </c>
      <c r="O68" s="130">
        <v>0</v>
      </c>
    </row>
    <row r="69" spans="1:62" s="56" customFormat="1">
      <c r="A69" s="59">
        <v>322</v>
      </c>
      <c r="B69" s="65" t="s">
        <v>3</v>
      </c>
      <c r="C69" s="109">
        <f t="shared" si="0"/>
        <v>118248.06</v>
      </c>
      <c r="D69" s="181">
        <v>0</v>
      </c>
      <c r="E69" s="138">
        <v>75120.06</v>
      </c>
      <c r="F69" s="138">
        <v>0</v>
      </c>
      <c r="G69" s="195">
        <v>0</v>
      </c>
      <c r="H69" s="202">
        <v>43128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3">
        <v>120900</v>
      </c>
      <c r="O69" s="123">
        <v>120900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</row>
    <row r="70" spans="1:62" s="64" customFormat="1">
      <c r="A70" s="66">
        <v>3221</v>
      </c>
      <c r="B70" s="233" t="s">
        <v>36</v>
      </c>
      <c r="C70" s="162">
        <f t="shared" si="0"/>
        <v>30892.79</v>
      </c>
      <c r="D70" s="170">
        <v>0</v>
      </c>
      <c r="E70" s="139">
        <v>18864.79</v>
      </c>
      <c r="F70" s="135">
        <v>0</v>
      </c>
      <c r="G70" s="180">
        <v>0</v>
      </c>
      <c r="H70" s="200">
        <v>12028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36">
        <v>36000</v>
      </c>
      <c r="O70" s="136">
        <v>36000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</row>
    <row r="71" spans="1:62">
      <c r="A71" s="67">
        <v>32211</v>
      </c>
      <c r="B71" s="234" t="s">
        <v>36</v>
      </c>
      <c r="C71" s="102">
        <f t="shared" si="0"/>
        <v>9892.5299999999988</v>
      </c>
      <c r="D71" s="171">
        <v>0</v>
      </c>
      <c r="E71" s="141">
        <v>5392.53</v>
      </c>
      <c r="F71" s="137">
        <v>0</v>
      </c>
      <c r="G71" s="179">
        <v>0</v>
      </c>
      <c r="H71" s="201">
        <v>4500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43">
        <v>9000</v>
      </c>
      <c r="O71" s="143">
        <v>9000</v>
      </c>
    </row>
    <row r="72" spans="1:62">
      <c r="A72" s="67">
        <v>32212</v>
      </c>
      <c r="B72" s="234" t="s">
        <v>94</v>
      </c>
      <c r="C72" s="102">
        <f t="shared" si="0"/>
        <v>3246</v>
      </c>
      <c r="D72" s="171">
        <v>0</v>
      </c>
      <c r="E72" s="141">
        <v>1948</v>
      </c>
      <c r="F72" s="137">
        <v>0</v>
      </c>
      <c r="G72" s="179">
        <v>0</v>
      </c>
      <c r="H72" s="201">
        <v>1298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43">
        <v>4000</v>
      </c>
      <c r="O72" s="143">
        <v>4000</v>
      </c>
    </row>
    <row r="73" spans="1:62">
      <c r="A73" s="67">
        <v>32213</v>
      </c>
      <c r="B73" s="234" t="s">
        <v>95</v>
      </c>
      <c r="C73" s="102">
        <f t="shared" si="0"/>
        <v>0</v>
      </c>
      <c r="D73" s="171">
        <v>0</v>
      </c>
      <c r="E73" s="141">
        <v>0</v>
      </c>
      <c r="F73" s="137">
        <v>0</v>
      </c>
      <c r="G73" s="179">
        <v>0</v>
      </c>
      <c r="H73" s="201">
        <v>0</v>
      </c>
      <c r="I73" s="122">
        <v>0</v>
      </c>
      <c r="J73" s="122">
        <v>0</v>
      </c>
      <c r="K73" s="122">
        <v>0</v>
      </c>
      <c r="L73" s="122">
        <v>0</v>
      </c>
      <c r="M73" s="122">
        <v>0</v>
      </c>
      <c r="N73" s="143">
        <v>0</v>
      </c>
      <c r="O73" s="143">
        <v>0</v>
      </c>
    </row>
    <row r="74" spans="1:62">
      <c r="A74" s="67">
        <v>32214</v>
      </c>
      <c r="B74" s="234" t="s">
        <v>96</v>
      </c>
      <c r="C74" s="102">
        <f t="shared" si="0"/>
        <v>5314.26</v>
      </c>
      <c r="D74" s="171">
        <v>0</v>
      </c>
      <c r="E74" s="141">
        <v>2804.26</v>
      </c>
      <c r="F74" s="137">
        <v>0</v>
      </c>
      <c r="G74" s="179">
        <v>0</v>
      </c>
      <c r="H74" s="201">
        <v>2510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143">
        <v>8000</v>
      </c>
      <c r="O74" s="143">
        <v>8000</v>
      </c>
    </row>
    <row r="75" spans="1:62">
      <c r="A75" s="67">
        <v>32216</v>
      </c>
      <c r="B75" s="234" t="s">
        <v>97</v>
      </c>
      <c r="C75" s="102">
        <f t="shared" si="0"/>
        <v>9240</v>
      </c>
      <c r="D75" s="171">
        <v>0</v>
      </c>
      <c r="E75" s="141">
        <v>6720</v>
      </c>
      <c r="F75" s="137">
        <v>0</v>
      </c>
      <c r="G75" s="179">
        <v>0</v>
      </c>
      <c r="H75" s="201">
        <v>2520</v>
      </c>
      <c r="I75" s="122">
        <v>0</v>
      </c>
      <c r="J75" s="122">
        <v>0</v>
      </c>
      <c r="K75" s="122">
        <v>0</v>
      </c>
      <c r="L75" s="122">
        <v>0</v>
      </c>
      <c r="M75" s="122">
        <v>0</v>
      </c>
      <c r="N75" s="143">
        <v>10000</v>
      </c>
      <c r="O75" s="143">
        <v>10000</v>
      </c>
    </row>
    <row r="76" spans="1:62">
      <c r="A76" s="67">
        <v>32219</v>
      </c>
      <c r="B76" s="234" t="s">
        <v>98</v>
      </c>
      <c r="C76" s="102">
        <f t="shared" si="0"/>
        <v>3200</v>
      </c>
      <c r="D76" s="171">
        <v>0</v>
      </c>
      <c r="E76" s="141">
        <v>2000</v>
      </c>
      <c r="F76" s="137">
        <v>0</v>
      </c>
      <c r="G76" s="179">
        <v>0</v>
      </c>
      <c r="H76" s="201">
        <v>1200</v>
      </c>
      <c r="I76" s="122">
        <v>0</v>
      </c>
      <c r="J76" s="122">
        <v>0</v>
      </c>
      <c r="K76" s="122">
        <v>0</v>
      </c>
      <c r="L76" s="122">
        <v>0</v>
      </c>
      <c r="M76" s="122">
        <v>0</v>
      </c>
      <c r="N76" s="143">
        <v>5000</v>
      </c>
      <c r="O76" s="143">
        <v>5000</v>
      </c>
    </row>
    <row r="77" spans="1:62" s="64" customFormat="1">
      <c r="A77" s="66">
        <v>3222</v>
      </c>
      <c r="B77" s="233" t="s">
        <v>79</v>
      </c>
      <c r="C77" s="108">
        <f t="shared" si="0"/>
        <v>0</v>
      </c>
      <c r="D77" s="170">
        <v>0</v>
      </c>
      <c r="E77" s="139">
        <v>0</v>
      </c>
      <c r="F77" s="135">
        <v>0</v>
      </c>
      <c r="G77" s="180">
        <v>0</v>
      </c>
      <c r="H77" s="20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</row>
    <row r="78" spans="1:62" s="64" customFormat="1">
      <c r="A78" s="66">
        <v>3223</v>
      </c>
      <c r="B78" s="233" t="s">
        <v>37</v>
      </c>
      <c r="C78" s="108">
        <f t="shared" si="0"/>
        <v>52982.69</v>
      </c>
      <c r="D78" s="170">
        <v>0</v>
      </c>
      <c r="E78" s="139">
        <v>35982.69</v>
      </c>
      <c r="F78" s="139">
        <v>0</v>
      </c>
      <c r="G78" s="182">
        <v>0</v>
      </c>
      <c r="H78" s="200">
        <v>17000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55900</v>
      </c>
      <c r="O78" s="140">
        <v>55900</v>
      </c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</row>
    <row r="79" spans="1:62">
      <c r="A79" s="67">
        <v>32231</v>
      </c>
      <c r="B79" s="234" t="s">
        <v>37</v>
      </c>
      <c r="C79" s="102">
        <f t="shared" si="0"/>
        <v>21900</v>
      </c>
      <c r="D79" s="171">
        <v>0</v>
      </c>
      <c r="E79" s="141">
        <v>13900</v>
      </c>
      <c r="F79" s="141">
        <v>0</v>
      </c>
      <c r="G79" s="194">
        <v>0</v>
      </c>
      <c r="H79" s="201">
        <v>8000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43">
        <v>19900</v>
      </c>
      <c r="O79" s="143">
        <v>19900</v>
      </c>
    </row>
    <row r="80" spans="1:62">
      <c r="A80" s="67">
        <v>32232</v>
      </c>
      <c r="B80" s="234" t="s">
        <v>99</v>
      </c>
      <c r="C80" s="102">
        <f t="shared" si="0"/>
        <v>0</v>
      </c>
      <c r="D80" s="171">
        <v>0</v>
      </c>
      <c r="E80" s="141">
        <v>0</v>
      </c>
      <c r="F80" s="141">
        <v>0</v>
      </c>
      <c r="G80" s="194">
        <v>0</v>
      </c>
      <c r="H80" s="201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43">
        <v>0</v>
      </c>
      <c r="O80" s="143">
        <v>0</v>
      </c>
    </row>
    <row r="81" spans="1:62">
      <c r="A81" s="67">
        <v>32233</v>
      </c>
      <c r="B81" s="234" t="s">
        <v>100</v>
      </c>
      <c r="C81" s="102">
        <f t="shared" si="0"/>
        <v>26334.75</v>
      </c>
      <c r="D81" s="171">
        <v>0</v>
      </c>
      <c r="E81" s="141">
        <v>17334.75</v>
      </c>
      <c r="F81" s="141">
        <v>0</v>
      </c>
      <c r="G81" s="194">
        <v>0</v>
      </c>
      <c r="H81" s="201">
        <v>9000</v>
      </c>
      <c r="I81" s="122">
        <v>0</v>
      </c>
      <c r="J81" s="122">
        <v>0</v>
      </c>
      <c r="K81" s="122">
        <v>0</v>
      </c>
      <c r="L81" s="122">
        <v>0</v>
      </c>
      <c r="M81" s="122">
        <v>0</v>
      </c>
      <c r="N81" s="143">
        <v>29000</v>
      </c>
      <c r="O81" s="143">
        <v>29000</v>
      </c>
    </row>
    <row r="82" spans="1:62">
      <c r="A82" s="67">
        <v>32234</v>
      </c>
      <c r="B82" s="234" t="s">
        <v>101</v>
      </c>
      <c r="C82" s="102">
        <f t="shared" si="0"/>
        <v>0</v>
      </c>
      <c r="D82" s="171">
        <v>0</v>
      </c>
      <c r="E82" s="141">
        <v>0</v>
      </c>
      <c r="F82" s="141">
        <v>0</v>
      </c>
      <c r="G82" s="194">
        <v>0</v>
      </c>
      <c r="H82" s="201">
        <v>0</v>
      </c>
      <c r="I82" s="122">
        <v>0</v>
      </c>
      <c r="J82" s="122">
        <v>0</v>
      </c>
      <c r="K82" s="122">
        <v>0</v>
      </c>
      <c r="L82" s="122">
        <v>0</v>
      </c>
      <c r="M82" s="122">
        <v>0</v>
      </c>
      <c r="N82" s="143">
        <v>0</v>
      </c>
      <c r="O82" s="143">
        <v>0</v>
      </c>
    </row>
    <row r="83" spans="1:62" ht="36.75">
      <c r="A83" s="67">
        <v>32239</v>
      </c>
      <c r="B83" s="234" t="s">
        <v>102</v>
      </c>
      <c r="C83" s="102">
        <f t="shared" si="0"/>
        <v>4747.9400000000005</v>
      </c>
      <c r="D83" s="171">
        <v>0</v>
      </c>
      <c r="E83" s="141">
        <v>4747.9400000000005</v>
      </c>
      <c r="F83" s="141">
        <v>0</v>
      </c>
      <c r="G83" s="194">
        <v>0</v>
      </c>
      <c r="H83" s="201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43">
        <v>7000</v>
      </c>
      <c r="O83" s="143">
        <v>7000</v>
      </c>
    </row>
    <row r="84" spans="1:62" s="64" customFormat="1">
      <c r="A84" s="66">
        <v>3224</v>
      </c>
      <c r="B84" s="233" t="s">
        <v>38</v>
      </c>
      <c r="C84" s="108">
        <f t="shared" si="0"/>
        <v>14000</v>
      </c>
      <c r="D84" s="209">
        <v>0</v>
      </c>
      <c r="E84" s="210">
        <v>4000</v>
      </c>
      <c r="F84" s="210">
        <v>0</v>
      </c>
      <c r="G84" s="182">
        <v>0</v>
      </c>
      <c r="H84" s="200">
        <v>10000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15000</v>
      </c>
      <c r="O84" s="140">
        <v>15000</v>
      </c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</row>
    <row r="85" spans="1:62" s="52" customFormat="1" ht="36.75">
      <c r="A85" s="68">
        <v>32241</v>
      </c>
      <c r="B85" s="235" t="s">
        <v>105</v>
      </c>
      <c r="C85" s="102">
        <f t="shared" si="0"/>
        <v>0</v>
      </c>
      <c r="D85" s="172">
        <v>0</v>
      </c>
      <c r="E85" s="144">
        <v>0</v>
      </c>
      <c r="F85" s="144">
        <v>0</v>
      </c>
      <c r="G85" s="190">
        <v>0</v>
      </c>
      <c r="H85" s="201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3">
        <v>4000</v>
      </c>
      <c r="O85" s="143">
        <v>4000</v>
      </c>
    </row>
    <row r="86" spans="1:62" s="52" customFormat="1">
      <c r="A86" s="68">
        <v>32244</v>
      </c>
      <c r="B86" s="235" t="s">
        <v>106</v>
      </c>
      <c r="C86" s="102">
        <f t="shared" si="0"/>
        <v>14000</v>
      </c>
      <c r="D86" s="172">
        <v>0</v>
      </c>
      <c r="E86" s="144">
        <v>4000</v>
      </c>
      <c r="F86" s="144">
        <v>0</v>
      </c>
      <c r="G86" s="190">
        <v>0</v>
      </c>
      <c r="H86" s="201">
        <v>10000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3">
        <v>11000</v>
      </c>
      <c r="O86" s="143">
        <v>11000</v>
      </c>
    </row>
    <row r="87" spans="1:62" s="64" customFormat="1">
      <c r="A87" s="66">
        <v>3225</v>
      </c>
      <c r="B87" s="233" t="s">
        <v>39</v>
      </c>
      <c r="C87" s="108">
        <f t="shared" si="0"/>
        <v>19672.580000000002</v>
      </c>
      <c r="D87" s="170">
        <v>0</v>
      </c>
      <c r="E87" s="139">
        <v>16272.58</v>
      </c>
      <c r="F87" s="139">
        <v>0</v>
      </c>
      <c r="G87" s="182">
        <v>0</v>
      </c>
      <c r="H87" s="200">
        <v>3400</v>
      </c>
      <c r="I87" s="140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12000</v>
      </c>
      <c r="O87" s="140">
        <v>12000</v>
      </c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</row>
    <row r="88" spans="1:62">
      <c r="A88" s="67">
        <v>32251</v>
      </c>
      <c r="B88" s="234" t="s">
        <v>39</v>
      </c>
      <c r="C88" s="102">
        <f t="shared" si="0"/>
        <v>19672.580000000002</v>
      </c>
      <c r="D88" s="171">
        <v>0</v>
      </c>
      <c r="E88" s="141">
        <v>16272.58</v>
      </c>
      <c r="F88" s="141">
        <v>0</v>
      </c>
      <c r="G88" s="194">
        <v>0</v>
      </c>
      <c r="H88" s="201">
        <v>3400</v>
      </c>
      <c r="I88" s="122">
        <v>0</v>
      </c>
      <c r="J88" s="122">
        <v>0</v>
      </c>
      <c r="K88" s="122">
        <v>0</v>
      </c>
      <c r="L88" s="122">
        <v>0</v>
      </c>
      <c r="M88" s="122">
        <v>0</v>
      </c>
      <c r="N88" s="143">
        <v>12000</v>
      </c>
      <c r="O88" s="143">
        <v>12000</v>
      </c>
    </row>
    <row r="89" spans="1:62" s="64" customFormat="1">
      <c r="A89" s="66">
        <v>3227</v>
      </c>
      <c r="B89" s="236" t="s">
        <v>61</v>
      </c>
      <c r="C89" s="108">
        <f t="shared" si="0"/>
        <v>700</v>
      </c>
      <c r="D89" s="170">
        <v>0</v>
      </c>
      <c r="E89" s="139">
        <v>0</v>
      </c>
      <c r="F89" s="139">
        <v>0</v>
      </c>
      <c r="G89" s="182">
        <v>0</v>
      </c>
      <c r="H89" s="200">
        <v>700</v>
      </c>
      <c r="I89" s="140">
        <v>0</v>
      </c>
      <c r="J89" s="140">
        <v>0</v>
      </c>
      <c r="K89" s="140">
        <v>0</v>
      </c>
      <c r="L89" s="140">
        <v>0</v>
      </c>
      <c r="M89" s="140">
        <v>0</v>
      </c>
      <c r="N89" s="140">
        <v>2000</v>
      </c>
      <c r="O89" s="140">
        <v>2000</v>
      </c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</row>
    <row r="90" spans="1:62" s="52" customFormat="1">
      <c r="A90" s="68">
        <v>32271</v>
      </c>
      <c r="B90" s="237" t="s">
        <v>61</v>
      </c>
      <c r="C90" s="102">
        <f t="shared" si="0"/>
        <v>700</v>
      </c>
      <c r="D90" s="172">
        <v>0</v>
      </c>
      <c r="E90" s="144">
        <v>0</v>
      </c>
      <c r="F90" s="144">
        <v>0</v>
      </c>
      <c r="G90" s="190">
        <v>0</v>
      </c>
      <c r="H90" s="201">
        <v>700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3">
        <v>2000</v>
      </c>
      <c r="O90" s="143">
        <v>2000</v>
      </c>
    </row>
    <row r="91" spans="1:62" s="56" customFormat="1">
      <c r="A91" s="59">
        <v>323</v>
      </c>
      <c r="B91" s="59" t="s">
        <v>4</v>
      </c>
      <c r="C91" s="109">
        <f t="shared" si="0"/>
        <v>798512.51</v>
      </c>
      <c r="D91" s="181">
        <v>180000</v>
      </c>
      <c r="E91" s="138">
        <v>99248.959999999992</v>
      </c>
      <c r="F91" s="138">
        <v>166750</v>
      </c>
      <c r="G91" s="181">
        <v>0</v>
      </c>
      <c r="H91" s="202">
        <v>316013.55</v>
      </c>
      <c r="I91" s="123">
        <v>0</v>
      </c>
      <c r="J91" s="123">
        <v>7000</v>
      </c>
      <c r="K91" s="123">
        <v>1000</v>
      </c>
      <c r="L91" s="123">
        <f>L98</f>
        <v>28500</v>
      </c>
      <c r="M91" s="123">
        <v>0</v>
      </c>
      <c r="N91" s="123">
        <v>727400</v>
      </c>
      <c r="O91" s="123">
        <v>727400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</row>
    <row r="92" spans="1:62" s="64" customFormat="1">
      <c r="A92" s="66">
        <v>3231</v>
      </c>
      <c r="B92" s="236" t="s">
        <v>40</v>
      </c>
      <c r="C92" s="162">
        <f t="shared" si="0"/>
        <v>71552.899999999994</v>
      </c>
      <c r="D92" s="170">
        <v>0</v>
      </c>
      <c r="E92" s="139">
        <v>22552.9</v>
      </c>
      <c r="F92" s="139">
        <v>0</v>
      </c>
      <c r="G92" s="182">
        <v>0</v>
      </c>
      <c r="H92" s="200">
        <v>42000</v>
      </c>
      <c r="I92" s="140">
        <v>0</v>
      </c>
      <c r="J92" s="140">
        <v>7000</v>
      </c>
      <c r="K92" s="140">
        <v>0</v>
      </c>
      <c r="L92" s="140">
        <v>0</v>
      </c>
      <c r="M92" s="140">
        <v>0</v>
      </c>
      <c r="N92" s="140">
        <v>71000</v>
      </c>
      <c r="O92" s="140">
        <v>71000</v>
      </c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</row>
    <row r="93" spans="1:62">
      <c r="A93" s="67">
        <v>32311</v>
      </c>
      <c r="B93" s="238" t="s">
        <v>103</v>
      </c>
      <c r="C93" s="102">
        <f t="shared" si="0"/>
        <v>30000</v>
      </c>
      <c r="D93" s="171">
        <v>0</v>
      </c>
      <c r="E93" s="141">
        <v>18000</v>
      </c>
      <c r="F93" s="141">
        <v>0</v>
      </c>
      <c r="G93" s="194">
        <v>0</v>
      </c>
      <c r="H93" s="201">
        <v>12000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43">
        <v>21000</v>
      </c>
      <c r="O93" s="143">
        <v>21000</v>
      </c>
    </row>
    <row r="94" spans="1:62">
      <c r="A94" s="67">
        <v>32312</v>
      </c>
      <c r="B94" s="238" t="s">
        <v>149</v>
      </c>
      <c r="C94" s="102">
        <f t="shared" si="0"/>
        <v>0</v>
      </c>
      <c r="D94" s="171">
        <v>0</v>
      </c>
      <c r="E94" s="141">
        <v>0</v>
      </c>
      <c r="F94" s="141">
        <v>0</v>
      </c>
      <c r="G94" s="194">
        <v>0</v>
      </c>
      <c r="H94" s="201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43">
        <v>0</v>
      </c>
      <c r="O94" s="143">
        <v>0</v>
      </c>
    </row>
    <row r="95" spans="1:62">
      <c r="A95" s="67">
        <v>32313</v>
      </c>
      <c r="B95" s="238" t="s">
        <v>104</v>
      </c>
      <c r="C95" s="102">
        <f t="shared" si="0"/>
        <v>9052.9</v>
      </c>
      <c r="D95" s="171">
        <v>0</v>
      </c>
      <c r="E95" s="141">
        <v>4552.8999999999996</v>
      </c>
      <c r="F95" s="141">
        <v>0</v>
      </c>
      <c r="G95" s="194">
        <v>0</v>
      </c>
      <c r="H95" s="201">
        <v>4500</v>
      </c>
      <c r="I95" s="122">
        <v>0</v>
      </c>
      <c r="J95" s="122">
        <v>0</v>
      </c>
      <c r="K95" s="122">
        <v>0</v>
      </c>
      <c r="L95" s="122">
        <v>0</v>
      </c>
      <c r="M95" s="122">
        <v>0</v>
      </c>
      <c r="N95" s="143">
        <v>10000</v>
      </c>
      <c r="O95" s="143">
        <v>10000</v>
      </c>
    </row>
    <row r="96" spans="1:62">
      <c r="A96" s="67">
        <v>32314</v>
      </c>
      <c r="B96" s="238" t="s">
        <v>148</v>
      </c>
      <c r="C96" s="102">
        <f t="shared" si="0"/>
        <v>5500</v>
      </c>
      <c r="D96" s="171">
        <v>0</v>
      </c>
      <c r="E96" s="141">
        <v>0</v>
      </c>
      <c r="F96" s="141">
        <v>0</v>
      </c>
      <c r="G96" s="194">
        <v>0</v>
      </c>
      <c r="H96" s="201">
        <v>5500</v>
      </c>
      <c r="I96" s="122">
        <v>0</v>
      </c>
      <c r="J96" s="122">
        <v>0</v>
      </c>
      <c r="K96" s="122">
        <v>0</v>
      </c>
      <c r="L96" s="122">
        <v>0</v>
      </c>
      <c r="M96" s="122">
        <v>0</v>
      </c>
      <c r="N96" s="143">
        <v>10000</v>
      </c>
      <c r="O96" s="143">
        <v>10000</v>
      </c>
    </row>
    <row r="97" spans="1:62">
      <c r="A97" s="67">
        <v>32319</v>
      </c>
      <c r="B97" s="238" t="s">
        <v>147</v>
      </c>
      <c r="C97" s="102">
        <f t="shared" si="0"/>
        <v>27000</v>
      </c>
      <c r="D97" s="171">
        <v>0</v>
      </c>
      <c r="E97" s="141">
        <v>0</v>
      </c>
      <c r="F97" s="141">
        <v>0</v>
      </c>
      <c r="G97" s="194">
        <v>0</v>
      </c>
      <c r="H97" s="201">
        <v>20000</v>
      </c>
      <c r="I97" s="122">
        <v>0</v>
      </c>
      <c r="J97" s="122">
        <v>7000</v>
      </c>
      <c r="K97" s="122">
        <v>0</v>
      </c>
      <c r="L97" s="122">
        <v>0</v>
      </c>
      <c r="M97" s="122">
        <v>0</v>
      </c>
      <c r="N97" s="143">
        <v>30000</v>
      </c>
      <c r="O97" s="143">
        <v>30000</v>
      </c>
    </row>
    <row r="98" spans="1:62" s="64" customFormat="1">
      <c r="A98" s="66">
        <v>3232</v>
      </c>
      <c r="B98" s="236" t="s">
        <v>41</v>
      </c>
      <c r="C98" s="108">
        <f t="shared" si="0"/>
        <v>141660</v>
      </c>
      <c r="D98" s="170">
        <v>0</v>
      </c>
      <c r="E98" s="210">
        <v>28000</v>
      </c>
      <c r="F98" s="210">
        <v>0</v>
      </c>
      <c r="G98" s="182">
        <v>0</v>
      </c>
      <c r="H98" s="200">
        <v>85160</v>
      </c>
      <c r="I98" s="140">
        <v>0</v>
      </c>
      <c r="J98" s="140">
        <v>0</v>
      </c>
      <c r="K98" s="140">
        <v>0</v>
      </c>
      <c r="L98" s="140">
        <f>L102</f>
        <v>28500</v>
      </c>
      <c r="M98" s="140">
        <v>0</v>
      </c>
      <c r="N98" s="140">
        <v>66000</v>
      </c>
      <c r="O98" s="140">
        <v>66000</v>
      </c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</row>
    <row r="99" spans="1:62" s="52" customFormat="1">
      <c r="A99" s="68">
        <v>32321</v>
      </c>
      <c r="B99" s="237" t="s">
        <v>109</v>
      </c>
      <c r="C99" s="102">
        <f t="shared" si="0"/>
        <v>3000</v>
      </c>
      <c r="D99" s="172">
        <v>0</v>
      </c>
      <c r="E99" s="144">
        <v>0</v>
      </c>
      <c r="F99" s="144">
        <v>0</v>
      </c>
      <c r="G99" s="190">
        <v>0</v>
      </c>
      <c r="H99" s="201">
        <v>3000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3">
        <v>2000</v>
      </c>
      <c r="O99" s="143">
        <v>2000</v>
      </c>
    </row>
    <row r="100" spans="1:62" s="52" customFormat="1">
      <c r="A100" s="68">
        <v>32322</v>
      </c>
      <c r="B100" s="237" t="s">
        <v>110</v>
      </c>
      <c r="C100" s="102">
        <f t="shared" si="0"/>
        <v>44000</v>
      </c>
      <c r="D100" s="172">
        <v>0</v>
      </c>
      <c r="E100" s="144">
        <v>16000</v>
      </c>
      <c r="F100" s="144">
        <v>0</v>
      </c>
      <c r="G100" s="190">
        <v>0</v>
      </c>
      <c r="H100" s="201">
        <v>28000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3">
        <v>38000</v>
      </c>
      <c r="O100" s="143">
        <v>38000</v>
      </c>
    </row>
    <row r="101" spans="1:62" s="52" customFormat="1">
      <c r="A101" s="68">
        <v>32323</v>
      </c>
      <c r="B101" s="237" t="s">
        <v>111</v>
      </c>
      <c r="C101" s="102">
        <f t="shared" si="0"/>
        <v>4160</v>
      </c>
      <c r="D101" s="172">
        <v>0</v>
      </c>
      <c r="E101" s="144">
        <v>0</v>
      </c>
      <c r="F101" s="144">
        <v>0</v>
      </c>
      <c r="G101" s="190">
        <v>0</v>
      </c>
      <c r="H101" s="201">
        <v>4160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3">
        <v>0</v>
      </c>
      <c r="O101" s="143">
        <v>0</v>
      </c>
    </row>
    <row r="102" spans="1:62" s="52" customFormat="1">
      <c r="A102" s="68">
        <v>32329</v>
      </c>
      <c r="B102" s="237" t="s">
        <v>152</v>
      </c>
      <c r="C102" s="102">
        <f t="shared" si="0"/>
        <v>90500</v>
      </c>
      <c r="D102" s="172">
        <v>0</v>
      </c>
      <c r="E102" s="144">
        <v>12000</v>
      </c>
      <c r="F102" s="144">
        <v>0</v>
      </c>
      <c r="G102" s="190">
        <v>0</v>
      </c>
      <c r="H102" s="201">
        <v>50000</v>
      </c>
      <c r="I102" s="145">
        <v>0</v>
      </c>
      <c r="J102" s="145">
        <v>0</v>
      </c>
      <c r="K102" s="145">
        <v>0</v>
      </c>
      <c r="L102" s="145">
        <v>28500</v>
      </c>
      <c r="M102" s="145">
        <v>0</v>
      </c>
      <c r="N102" s="143">
        <v>26000</v>
      </c>
      <c r="O102" s="143">
        <v>26000</v>
      </c>
    </row>
    <row r="103" spans="1:62" s="64" customFormat="1">
      <c r="A103" s="66">
        <v>3233</v>
      </c>
      <c r="B103" s="236" t="s">
        <v>42</v>
      </c>
      <c r="C103" s="108">
        <f t="shared" si="0"/>
        <v>17500</v>
      </c>
      <c r="D103" s="170">
        <v>0</v>
      </c>
      <c r="E103" s="139">
        <v>5000</v>
      </c>
      <c r="F103" s="139">
        <v>0</v>
      </c>
      <c r="G103" s="182">
        <v>0</v>
      </c>
      <c r="H103" s="200">
        <v>12500</v>
      </c>
      <c r="I103" s="140">
        <v>0</v>
      </c>
      <c r="J103" s="140">
        <v>0</v>
      </c>
      <c r="K103" s="140">
        <v>0</v>
      </c>
      <c r="L103" s="140">
        <v>0</v>
      </c>
      <c r="M103" s="140">
        <v>0</v>
      </c>
      <c r="N103" s="140">
        <v>20000</v>
      </c>
      <c r="O103" s="140">
        <v>20000</v>
      </c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</row>
    <row r="104" spans="1:62">
      <c r="A104" s="67">
        <v>32332</v>
      </c>
      <c r="B104" s="238" t="s">
        <v>107</v>
      </c>
      <c r="C104" s="102">
        <f t="shared" si="0"/>
        <v>3500</v>
      </c>
      <c r="D104" s="171">
        <v>0</v>
      </c>
      <c r="E104" s="141">
        <v>0</v>
      </c>
      <c r="F104" s="141">
        <v>0</v>
      </c>
      <c r="G104" s="194">
        <v>0</v>
      </c>
      <c r="H104" s="201">
        <v>3500</v>
      </c>
      <c r="I104" s="122">
        <v>0</v>
      </c>
      <c r="J104" s="122">
        <v>0</v>
      </c>
      <c r="K104" s="122">
        <v>0</v>
      </c>
      <c r="L104" s="122">
        <v>0</v>
      </c>
      <c r="M104" s="122">
        <v>0</v>
      </c>
      <c r="N104" s="143">
        <v>4000</v>
      </c>
      <c r="O104" s="143">
        <v>4000</v>
      </c>
    </row>
    <row r="105" spans="1:62">
      <c r="A105" s="67">
        <v>32339</v>
      </c>
      <c r="B105" s="238" t="s">
        <v>108</v>
      </c>
      <c r="C105" s="102">
        <f t="shared" si="0"/>
        <v>14000</v>
      </c>
      <c r="D105" s="171">
        <v>0</v>
      </c>
      <c r="E105" s="141">
        <v>5000</v>
      </c>
      <c r="F105" s="141">
        <v>0</v>
      </c>
      <c r="G105" s="194">
        <v>0</v>
      </c>
      <c r="H105" s="201">
        <v>9000</v>
      </c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43">
        <v>16000</v>
      </c>
      <c r="O105" s="143">
        <v>16000</v>
      </c>
    </row>
    <row r="106" spans="1:62" s="64" customFormat="1">
      <c r="A106" s="66">
        <v>3234</v>
      </c>
      <c r="B106" s="236" t="s">
        <v>43</v>
      </c>
      <c r="C106" s="108">
        <f t="shared" si="0"/>
        <v>14942.93</v>
      </c>
      <c r="D106" s="170">
        <v>0</v>
      </c>
      <c r="E106" s="139">
        <v>8817.93</v>
      </c>
      <c r="F106" s="139">
        <v>0</v>
      </c>
      <c r="G106" s="182">
        <v>0</v>
      </c>
      <c r="H106" s="200">
        <v>6125</v>
      </c>
      <c r="I106" s="140">
        <v>0</v>
      </c>
      <c r="J106" s="140">
        <v>0</v>
      </c>
      <c r="K106" s="140">
        <v>0</v>
      </c>
      <c r="L106" s="140">
        <v>0</v>
      </c>
      <c r="M106" s="140">
        <v>0</v>
      </c>
      <c r="N106" s="140">
        <v>15400</v>
      </c>
      <c r="O106" s="140">
        <v>15400</v>
      </c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</row>
    <row r="107" spans="1:62" s="52" customFormat="1">
      <c r="A107" s="68">
        <v>32341</v>
      </c>
      <c r="B107" s="237" t="s">
        <v>112</v>
      </c>
      <c r="C107" s="102">
        <f t="shared" si="0"/>
        <v>5537.3899999999994</v>
      </c>
      <c r="D107" s="172">
        <v>0</v>
      </c>
      <c r="E107" s="144">
        <v>3537.39</v>
      </c>
      <c r="F107" s="144">
        <v>0</v>
      </c>
      <c r="G107" s="190">
        <v>0</v>
      </c>
      <c r="H107" s="201">
        <v>2000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3">
        <v>6000</v>
      </c>
      <c r="O107" s="143">
        <v>6000</v>
      </c>
    </row>
    <row r="108" spans="1:62" s="52" customFormat="1">
      <c r="A108" s="68">
        <v>32342</v>
      </c>
      <c r="B108" s="237" t="s">
        <v>113</v>
      </c>
      <c r="C108" s="102">
        <f t="shared" ref="C108:C171" si="1">D108+E108+F108+G108+H108+I108+J108+K108+L108+M108</f>
        <v>4912</v>
      </c>
      <c r="D108" s="172">
        <v>0</v>
      </c>
      <c r="E108" s="144">
        <v>2912</v>
      </c>
      <c r="F108" s="144">
        <v>0</v>
      </c>
      <c r="G108" s="190">
        <v>0</v>
      </c>
      <c r="H108" s="201">
        <v>2000</v>
      </c>
      <c r="I108" s="145">
        <v>0</v>
      </c>
      <c r="J108" s="145">
        <v>0</v>
      </c>
      <c r="K108" s="145">
        <v>0</v>
      </c>
      <c r="L108" s="145">
        <v>0</v>
      </c>
      <c r="M108" s="145">
        <v>0</v>
      </c>
      <c r="N108" s="143">
        <v>3000</v>
      </c>
      <c r="O108" s="143">
        <v>3000</v>
      </c>
    </row>
    <row r="109" spans="1:62" s="52" customFormat="1">
      <c r="A109" s="68">
        <v>32343</v>
      </c>
      <c r="B109" s="237" t="s">
        <v>114</v>
      </c>
      <c r="C109" s="102">
        <f t="shared" si="1"/>
        <v>625</v>
      </c>
      <c r="D109" s="172">
        <v>0</v>
      </c>
      <c r="E109" s="144">
        <v>0</v>
      </c>
      <c r="F109" s="144">
        <v>0</v>
      </c>
      <c r="G109" s="190">
        <v>0</v>
      </c>
      <c r="H109" s="201">
        <v>625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3">
        <v>2000</v>
      </c>
      <c r="O109" s="143">
        <v>2000</v>
      </c>
    </row>
    <row r="110" spans="1:62" s="52" customFormat="1">
      <c r="A110" s="68">
        <v>32344</v>
      </c>
      <c r="B110" s="237" t="s">
        <v>115</v>
      </c>
      <c r="C110" s="102">
        <f t="shared" si="1"/>
        <v>1155.02</v>
      </c>
      <c r="D110" s="172">
        <v>0</v>
      </c>
      <c r="E110" s="144">
        <v>655.02</v>
      </c>
      <c r="F110" s="144">
        <v>0</v>
      </c>
      <c r="G110" s="190">
        <v>0</v>
      </c>
      <c r="H110" s="201">
        <v>500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3">
        <v>1400</v>
      </c>
      <c r="O110" s="143">
        <v>1400</v>
      </c>
    </row>
    <row r="111" spans="1:62" s="52" customFormat="1">
      <c r="A111" s="68">
        <v>32349</v>
      </c>
      <c r="B111" s="237" t="s">
        <v>116</v>
      </c>
      <c r="C111" s="102">
        <f t="shared" si="1"/>
        <v>2713.52</v>
      </c>
      <c r="D111" s="172">
        <v>0</v>
      </c>
      <c r="E111" s="144">
        <v>1713.52</v>
      </c>
      <c r="F111" s="144">
        <v>0</v>
      </c>
      <c r="G111" s="190">
        <v>0</v>
      </c>
      <c r="H111" s="201">
        <v>1000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3">
        <v>3000</v>
      </c>
      <c r="O111" s="143">
        <v>3000</v>
      </c>
    </row>
    <row r="112" spans="1:62" s="64" customFormat="1">
      <c r="A112" s="66">
        <v>3235</v>
      </c>
      <c r="B112" s="236" t="s">
        <v>64</v>
      </c>
      <c r="C112" s="108">
        <f t="shared" si="1"/>
        <v>211911.67999999999</v>
      </c>
      <c r="D112" s="170">
        <v>0</v>
      </c>
      <c r="E112" s="139">
        <v>7748.130000000001</v>
      </c>
      <c r="F112" s="139">
        <v>166750</v>
      </c>
      <c r="G112" s="182">
        <v>0</v>
      </c>
      <c r="H112" s="200">
        <v>37413.550000000003</v>
      </c>
      <c r="I112" s="140">
        <v>0</v>
      </c>
      <c r="J112" s="140">
        <v>0</v>
      </c>
      <c r="K112" s="140">
        <v>0</v>
      </c>
      <c r="L112" s="140">
        <v>0</v>
      </c>
      <c r="M112" s="140">
        <v>0</v>
      </c>
      <c r="N112" s="140">
        <v>203000</v>
      </c>
      <c r="O112" s="140">
        <v>203000</v>
      </c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</row>
    <row r="113" spans="1:62">
      <c r="A113" s="67">
        <v>32352</v>
      </c>
      <c r="B113" s="238" t="s">
        <v>117</v>
      </c>
      <c r="C113" s="102">
        <f t="shared" si="1"/>
        <v>174750</v>
      </c>
      <c r="D113" s="171">
        <v>0</v>
      </c>
      <c r="E113" s="141">
        <v>0</v>
      </c>
      <c r="F113" s="141">
        <v>166750</v>
      </c>
      <c r="G113" s="194">
        <v>0</v>
      </c>
      <c r="H113" s="201">
        <v>8000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43">
        <v>185000</v>
      </c>
      <c r="O113" s="143">
        <v>185000</v>
      </c>
    </row>
    <row r="114" spans="1:62">
      <c r="A114" s="67">
        <v>32353</v>
      </c>
      <c r="B114" s="238" t="s">
        <v>118</v>
      </c>
      <c r="C114" s="102">
        <f t="shared" si="1"/>
        <v>0</v>
      </c>
      <c r="D114" s="171">
        <v>0</v>
      </c>
      <c r="E114" s="141">
        <v>0</v>
      </c>
      <c r="F114" s="141">
        <v>0</v>
      </c>
      <c r="G114" s="194">
        <v>0</v>
      </c>
      <c r="H114" s="201">
        <v>0</v>
      </c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43">
        <v>15000</v>
      </c>
      <c r="O114" s="143">
        <v>15000</v>
      </c>
    </row>
    <row r="115" spans="1:62">
      <c r="A115" s="67">
        <v>32354</v>
      </c>
      <c r="B115" s="238" t="s">
        <v>175</v>
      </c>
      <c r="C115" s="102">
        <f t="shared" si="1"/>
        <v>1500</v>
      </c>
      <c r="D115" s="171">
        <v>0</v>
      </c>
      <c r="E115" s="141">
        <v>0</v>
      </c>
      <c r="F115" s="141">
        <v>0</v>
      </c>
      <c r="G115" s="194">
        <v>0</v>
      </c>
      <c r="H115" s="201">
        <v>1500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43">
        <v>0</v>
      </c>
      <c r="O115" s="143">
        <v>0</v>
      </c>
    </row>
    <row r="116" spans="1:62" ht="36.75">
      <c r="A116" s="67">
        <v>32355</v>
      </c>
      <c r="B116" s="234" t="s">
        <v>150</v>
      </c>
      <c r="C116" s="102">
        <f t="shared" si="1"/>
        <v>31661.68</v>
      </c>
      <c r="D116" s="171">
        <v>0</v>
      </c>
      <c r="E116" s="141">
        <v>7748.130000000001</v>
      </c>
      <c r="F116" s="141">
        <v>0</v>
      </c>
      <c r="G116" s="194">
        <v>0</v>
      </c>
      <c r="H116" s="201">
        <v>23913.55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43">
        <v>0</v>
      </c>
      <c r="O116" s="143">
        <v>0</v>
      </c>
    </row>
    <row r="117" spans="1:62">
      <c r="A117" s="67">
        <v>32359</v>
      </c>
      <c r="B117" s="238" t="s">
        <v>146</v>
      </c>
      <c r="C117" s="102">
        <f t="shared" si="1"/>
        <v>4000</v>
      </c>
      <c r="D117" s="171">
        <v>0</v>
      </c>
      <c r="E117" s="141">
        <v>0</v>
      </c>
      <c r="F117" s="141">
        <v>0</v>
      </c>
      <c r="G117" s="194">
        <v>0</v>
      </c>
      <c r="H117" s="201">
        <v>4000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43">
        <v>3000</v>
      </c>
      <c r="O117" s="143">
        <v>3000</v>
      </c>
    </row>
    <row r="118" spans="1:62" s="64" customFormat="1">
      <c r="A118" s="66">
        <v>3236</v>
      </c>
      <c r="B118" s="236" t="s">
        <v>44</v>
      </c>
      <c r="C118" s="108">
        <f t="shared" si="1"/>
        <v>500</v>
      </c>
      <c r="D118" s="170">
        <v>0</v>
      </c>
      <c r="E118" s="139">
        <v>0</v>
      </c>
      <c r="F118" s="139">
        <v>0</v>
      </c>
      <c r="G118" s="182">
        <v>0</v>
      </c>
      <c r="H118" s="200">
        <v>500</v>
      </c>
      <c r="I118" s="140">
        <v>0</v>
      </c>
      <c r="J118" s="140">
        <v>0</v>
      </c>
      <c r="K118" s="140">
        <v>0</v>
      </c>
      <c r="L118" s="140">
        <v>0</v>
      </c>
      <c r="M118" s="140">
        <v>0</v>
      </c>
      <c r="N118" s="140">
        <v>25000</v>
      </c>
      <c r="O118" s="140">
        <v>25000</v>
      </c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</row>
    <row r="119" spans="1:62" s="52" customFormat="1">
      <c r="A119" s="67">
        <v>32361</v>
      </c>
      <c r="B119" s="238" t="s">
        <v>119</v>
      </c>
      <c r="C119" s="102">
        <f t="shared" si="1"/>
        <v>0</v>
      </c>
      <c r="D119" s="171">
        <v>0</v>
      </c>
      <c r="E119" s="141">
        <v>0</v>
      </c>
      <c r="F119" s="141">
        <v>0</v>
      </c>
      <c r="G119" s="194">
        <v>0</v>
      </c>
      <c r="H119" s="207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43">
        <v>25000</v>
      </c>
      <c r="O119" s="143">
        <v>25000</v>
      </c>
    </row>
    <row r="120" spans="1:62">
      <c r="A120" s="67">
        <v>32363</v>
      </c>
      <c r="B120" s="238" t="s">
        <v>174</v>
      </c>
      <c r="C120" s="102">
        <f t="shared" si="1"/>
        <v>500</v>
      </c>
      <c r="D120" s="171">
        <v>0</v>
      </c>
      <c r="E120" s="141">
        <v>0</v>
      </c>
      <c r="F120" s="141">
        <v>0</v>
      </c>
      <c r="G120" s="194">
        <v>0</v>
      </c>
      <c r="H120" s="201">
        <v>500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43">
        <v>0</v>
      </c>
      <c r="O120" s="143">
        <v>0</v>
      </c>
    </row>
    <row r="121" spans="1:62" s="64" customFormat="1">
      <c r="A121" s="66">
        <v>3237</v>
      </c>
      <c r="B121" s="236" t="s">
        <v>45</v>
      </c>
      <c r="C121" s="108">
        <f t="shared" si="1"/>
        <v>253055</v>
      </c>
      <c r="D121" s="170">
        <v>180000</v>
      </c>
      <c r="E121" s="139">
        <v>0</v>
      </c>
      <c r="F121" s="139">
        <v>0</v>
      </c>
      <c r="G121" s="182">
        <v>0</v>
      </c>
      <c r="H121" s="200">
        <v>73055</v>
      </c>
      <c r="I121" s="140">
        <v>0</v>
      </c>
      <c r="J121" s="140">
        <v>0</v>
      </c>
      <c r="K121" s="140">
        <v>0</v>
      </c>
      <c r="L121" s="140">
        <v>0</v>
      </c>
      <c r="M121" s="140">
        <v>0</v>
      </c>
      <c r="N121" s="140">
        <v>271000</v>
      </c>
      <c r="O121" s="140">
        <v>271000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</row>
    <row r="122" spans="1:62">
      <c r="A122" s="67">
        <v>32371</v>
      </c>
      <c r="B122" s="238" t="s">
        <v>120</v>
      </c>
      <c r="C122" s="102">
        <f t="shared" si="1"/>
        <v>9000</v>
      </c>
      <c r="D122" s="171">
        <v>0</v>
      </c>
      <c r="E122" s="141">
        <v>0</v>
      </c>
      <c r="F122" s="141">
        <v>0</v>
      </c>
      <c r="G122" s="194">
        <v>0</v>
      </c>
      <c r="H122" s="201">
        <v>9000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43">
        <v>17000</v>
      </c>
      <c r="O122" s="143">
        <v>17000</v>
      </c>
    </row>
    <row r="123" spans="1:62">
      <c r="A123" s="67">
        <v>32372</v>
      </c>
      <c r="B123" s="238" t="s">
        <v>121</v>
      </c>
      <c r="C123" s="102">
        <f t="shared" si="1"/>
        <v>238000</v>
      </c>
      <c r="D123" s="171">
        <v>180000</v>
      </c>
      <c r="E123" s="141">
        <v>0</v>
      </c>
      <c r="F123" s="141">
        <v>0</v>
      </c>
      <c r="G123" s="194">
        <v>0</v>
      </c>
      <c r="H123" s="201">
        <v>58000</v>
      </c>
      <c r="I123" s="122">
        <v>0</v>
      </c>
      <c r="J123" s="122">
        <v>0</v>
      </c>
      <c r="K123" s="122">
        <v>0</v>
      </c>
      <c r="L123" s="122">
        <v>0</v>
      </c>
      <c r="M123" s="122">
        <v>0</v>
      </c>
      <c r="N123" s="143">
        <v>250000</v>
      </c>
      <c r="O123" s="143">
        <v>250000</v>
      </c>
    </row>
    <row r="124" spans="1:62">
      <c r="A124" s="67">
        <v>32373</v>
      </c>
      <c r="B124" s="238" t="s">
        <v>122</v>
      </c>
      <c r="C124" s="102">
        <f t="shared" si="1"/>
        <v>0</v>
      </c>
      <c r="D124" s="171">
        <v>0</v>
      </c>
      <c r="E124" s="141">
        <v>0</v>
      </c>
      <c r="F124" s="141">
        <v>0</v>
      </c>
      <c r="G124" s="194">
        <v>0</v>
      </c>
      <c r="H124" s="201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43">
        <v>2000</v>
      </c>
      <c r="O124" s="143">
        <v>2000</v>
      </c>
    </row>
    <row r="125" spans="1:62">
      <c r="A125" s="67">
        <v>32377</v>
      </c>
      <c r="B125" s="238" t="s">
        <v>171</v>
      </c>
      <c r="C125" s="102">
        <f t="shared" si="1"/>
        <v>3055</v>
      </c>
      <c r="D125" s="171">
        <v>0</v>
      </c>
      <c r="E125" s="141">
        <v>0</v>
      </c>
      <c r="F125" s="141">
        <v>0</v>
      </c>
      <c r="G125" s="194">
        <v>0</v>
      </c>
      <c r="H125" s="201">
        <v>3055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43">
        <v>0</v>
      </c>
      <c r="O125" s="143">
        <v>0</v>
      </c>
    </row>
    <row r="126" spans="1:62">
      <c r="A126" s="67">
        <v>32379</v>
      </c>
      <c r="B126" s="238" t="s">
        <v>123</v>
      </c>
      <c r="C126" s="102">
        <f t="shared" si="1"/>
        <v>3000</v>
      </c>
      <c r="D126" s="171">
        <v>0</v>
      </c>
      <c r="E126" s="141">
        <v>0</v>
      </c>
      <c r="F126" s="141">
        <v>0</v>
      </c>
      <c r="G126" s="194">
        <v>0</v>
      </c>
      <c r="H126" s="201">
        <v>3000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43">
        <v>2000</v>
      </c>
      <c r="O126" s="143">
        <v>2000</v>
      </c>
    </row>
    <row r="127" spans="1:62" s="64" customFormat="1">
      <c r="A127" s="66">
        <v>3238</v>
      </c>
      <c r="B127" s="236" t="s">
        <v>46</v>
      </c>
      <c r="C127" s="108">
        <f t="shared" si="1"/>
        <v>39100</v>
      </c>
      <c r="D127" s="170">
        <v>0</v>
      </c>
      <c r="E127" s="139">
        <v>13550</v>
      </c>
      <c r="F127" s="139">
        <v>0</v>
      </c>
      <c r="G127" s="182">
        <v>0</v>
      </c>
      <c r="H127" s="200">
        <v>24550</v>
      </c>
      <c r="I127" s="140">
        <v>0</v>
      </c>
      <c r="J127" s="140">
        <v>0</v>
      </c>
      <c r="K127" s="140">
        <v>1000</v>
      </c>
      <c r="L127" s="140">
        <v>0</v>
      </c>
      <c r="M127" s="140">
        <v>0</v>
      </c>
      <c r="N127" s="140">
        <v>28000</v>
      </c>
      <c r="O127" s="140">
        <v>28000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</row>
    <row r="128" spans="1:62" s="52" customFormat="1">
      <c r="A128" s="68">
        <v>32381</v>
      </c>
      <c r="B128" s="237" t="s">
        <v>145</v>
      </c>
      <c r="C128" s="102">
        <f t="shared" si="1"/>
        <v>600</v>
      </c>
      <c r="D128" s="172">
        <v>0</v>
      </c>
      <c r="E128" s="144">
        <v>0</v>
      </c>
      <c r="F128" s="144">
        <v>0</v>
      </c>
      <c r="G128" s="190">
        <v>0</v>
      </c>
      <c r="H128" s="201">
        <v>600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3">
        <v>2000</v>
      </c>
      <c r="O128" s="143">
        <v>2000</v>
      </c>
    </row>
    <row r="129" spans="1:62">
      <c r="A129" s="67">
        <v>32382</v>
      </c>
      <c r="B129" s="238" t="s">
        <v>124</v>
      </c>
      <c r="C129" s="102">
        <f t="shared" si="1"/>
        <v>17450</v>
      </c>
      <c r="D129" s="171">
        <v>0</v>
      </c>
      <c r="E129" s="141">
        <v>0</v>
      </c>
      <c r="F129" s="141">
        <v>0</v>
      </c>
      <c r="G129" s="194">
        <v>0</v>
      </c>
      <c r="H129" s="201">
        <v>17450</v>
      </c>
      <c r="I129" s="122">
        <v>0</v>
      </c>
      <c r="J129" s="122">
        <v>0</v>
      </c>
      <c r="K129" s="122">
        <v>0</v>
      </c>
      <c r="L129" s="122">
        <v>0</v>
      </c>
      <c r="M129" s="122">
        <v>0</v>
      </c>
      <c r="N129" s="143">
        <v>3000</v>
      </c>
      <c r="O129" s="143">
        <v>3000</v>
      </c>
    </row>
    <row r="130" spans="1:62">
      <c r="A130" s="67">
        <v>32389</v>
      </c>
      <c r="B130" s="238" t="s">
        <v>125</v>
      </c>
      <c r="C130" s="102">
        <f t="shared" si="1"/>
        <v>21050</v>
      </c>
      <c r="D130" s="171">
        <v>0</v>
      </c>
      <c r="E130" s="141">
        <v>13550</v>
      </c>
      <c r="F130" s="141">
        <v>0</v>
      </c>
      <c r="G130" s="194">
        <v>0</v>
      </c>
      <c r="H130" s="201">
        <v>6500</v>
      </c>
      <c r="I130" s="122">
        <v>0</v>
      </c>
      <c r="J130" s="122">
        <v>0</v>
      </c>
      <c r="K130" s="122">
        <v>1000</v>
      </c>
      <c r="L130" s="122">
        <v>0</v>
      </c>
      <c r="M130" s="122">
        <v>0</v>
      </c>
      <c r="N130" s="143">
        <v>23000</v>
      </c>
      <c r="O130" s="143">
        <v>23000</v>
      </c>
    </row>
    <row r="131" spans="1:62" s="64" customFormat="1">
      <c r="A131" s="66">
        <v>3239</v>
      </c>
      <c r="B131" s="236" t="s">
        <v>47</v>
      </c>
      <c r="C131" s="108">
        <f t="shared" si="1"/>
        <v>48290</v>
      </c>
      <c r="D131" s="170">
        <v>0</v>
      </c>
      <c r="E131" s="139">
        <v>13580</v>
      </c>
      <c r="F131" s="139">
        <v>0</v>
      </c>
      <c r="G131" s="182">
        <v>0</v>
      </c>
      <c r="H131" s="200">
        <v>34710</v>
      </c>
      <c r="I131" s="140">
        <v>0</v>
      </c>
      <c r="J131" s="140">
        <v>0</v>
      </c>
      <c r="K131" s="140">
        <v>0</v>
      </c>
      <c r="L131" s="140">
        <v>0</v>
      </c>
      <c r="M131" s="140">
        <v>0</v>
      </c>
      <c r="N131" s="140">
        <v>28000</v>
      </c>
      <c r="O131" s="140">
        <v>28000</v>
      </c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</row>
    <row r="132" spans="1:62" ht="36.75">
      <c r="A132" s="67">
        <v>32391</v>
      </c>
      <c r="B132" s="234" t="s">
        <v>133</v>
      </c>
      <c r="C132" s="102">
        <f t="shared" si="1"/>
        <v>5000</v>
      </c>
      <c r="D132" s="171">
        <v>0</v>
      </c>
      <c r="E132" s="141">
        <v>2000</v>
      </c>
      <c r="F132" s="141">
        <v>0</v>
      </c>
      <c r="G132" s="194">
        <v>0</v>
      </c>
      <c r="H132" s="201">
        <v>3000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43">
        <v>9000</v>
      </c>
      <c r="O132" s="143">
        <v>9000</v>
      </c>
    </row>
    <row r="133" spans="1:62">
      <c r="A133" s="67">
        <v>32392</v>
      </c>
      <c r="B133" s="238" t="s">
        <v>126</v>
      </c>
      <c r="C133" s="102">
        <f t="shared" si="1"/>
        <v>2000</v>
      </c>
      <c r="D133" s="171">
        <v>0</v>
      </c>
      <c r="E133" s="141">
        <v>0</v>
      </c>
      <c r="F133" s="141">
        <v>0</v>
      </c>
      <c r="G133" s="194">
        <v>0</v>
      </c>
      <c r="H133" s="201">
        <v>2000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43">
        <v>2000</v>
      </c>
      <c r="O133" s="143">
        <v>2000</v>
      </c>
    </row>
    <row r="134" spans="1:62">
      <c r="A134" s="67">
        <v>32394</v>
      </c>
      <c r="B134" s="238" t="s">
        <v>144</v>
      </c>
      <c r="C134" s="102">
        <f t="shared" si="1"/>
        <v>2010</v>
      </c>
      <c r="D134" s="171">
        <v>0</v>
      </c>
      <c r="E134" s="141">
        <v>0</v>
      </c>
      <c r="F134" s="141">
        <v>0</v>
      </c>
      <c r="G134" s="194">
        <v>0</v>
      </c>
      <c r="H134" s="201">
        <v>2010</v>
      </c>
      <c r="I134" s="122">
        <v>0</v>
      </c>
      <c r="J134" s="122">
        <v>0</v>
      </c>
      <c r="K134" s="122">
        <v>0</v>
      </c>
      <c r="L134" s="122">
        <v>0</v>
      </c>
      <c r="M134" s="122">
        <v>0</v>
      </c>
      <c r="N134" s="143">
        <v>0</v>
      </c>
      <c r="O134" s="143">
        <v>0</v>
      </c>
    </row>
    <row r="135" spans="1:62">
      <c r="A135" s="67">
        <v>32395</v>
      </c>
      <c r="B135" s="238" t="s">
        <v>151</v>
      </c>
      <c r="C135" s="102">
        <f t="shared" si="1"/>
        <v>26580</v>
      </c>
      <c r="D135" s="171">
        <v>0</v>
      </c>
      <c r="E135" s="141">
        <v>11580</v>
      </c>
      <c r="F135" s="141">
        <v>0</v>
      </c>
      <c r="G135" s="194">
        <v>0</v>
      </c>
      <c r="H135" s="201">
        <v>15000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43">
        <v>12000</v>
      </c>
      <c r="O135" s="143">
        <v>12000</v>
      </c>
    </row>
    <row r="136" spans="1:62">
      <c r="A136" s="67">
        <v>32396</v>
      </c>
      <c r="B136" s="238" t="s">
        <v>127</v>
      </c>
      <c r="C136" s="102">
        <f t="shared" si="1"/>
        <v>0</v>
      </c>
      <c r="D136" s="171">
        <v>0</v>
      </c>
      <c r="E136" s="141">
        <v>0</v>
      </c>
      <c r="F136" s="141">
        <v>0</v>
      </c>
      <c r="G136" s="194">
        <v>0</v>
      </c>
      <c r="H136" s="201">
        <v>0</v>
      </c>
      <c r="I136" s="122">
        <v>0</v>
      </c>
      <c r="J136" s="122">
        <v>0</v>
      </c>
      <c r="K136" s="122">
        <v>0</v>
      </c>
      <c r="L136" s="122">
        <v>0</v>
      </c>
      <c r="M136" s="122">
        <v>0</v>
      </c>
      <c r="N136" s="143">
        <v>0</v>
      </c>
      <c r="O136" s="143">
        <v>0</v>
      </c>
    </row>
    <row r="137" spans="1:62">
      <c r="A137" s="67">
        <v>32399</v>
      </c>
      <c r="B137" s="238" t="s">
        <v>128</v>
      </c>
      <c r="C137" s="102">
        <f t="shared" si="1"/>
        <v>12700</v>
      </c>
      <c r="D137" s="171">
        <v>0</v>
      </c>
      <c r="E137" s="141">
        <v>0</v>
      </c>
      <c r="F137" s="141">
        <v>0</v>
      </c>
      <c r="G137" s="194">
        <v>0</v>
      </c>
      <c r="H137" s="201">
        <v>12700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43">
        <v>5000</v>
      </c>
      <c r="O137" s="143">
        <v>5000</v>
      </c>
    </row>
    <row r="138" spans="1:62" s="56" customFormat="1">
      <c r="A138" s="59">
        <v>324</v>
      </c>
      <c r="B138" s="59" t="s">
        <v>27</v>
      </c>
      <c r="C138" s="109">
        <f t="shared" si="1"/>
        <v>33600</v>
      </c>
      <c r="D138" s="181">
        <v>0</v>
      </c>
      <c r="E138" s="138">
        <v>0</v>
      </c>
      <c r="F138" s="138">
        <v>0</v>
      </c>
      <c r="G138" s="195">
        <v>0</v>
      </c>
      <c r="H138" s="202">
        <v>12100</v>
      </c>
      <c r="I138" s="123">
        <v>0</v>
      </c>
      <c r="J138" s="123">
        <v>21500</v>
      </c>
      <c r="K138" s="123">
        <v>0</v>
      </c>
      <c r="L138" s="123">
        <v>0</v>
      </c>
      <c r="M138" s="123">
        <v>0</v>
      </c>
      <c r="N138" s="123">
        <v>53500</v>
      </c>
      <c r="O138" s="123">
        <v>53500</v>
      </c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</row>
    <row r="139" spans="1:62" s="64" customFormat="1">
      <c r="A139" s="66">
        <v>3241</v>
      </c>
      <c r="B139" s="236" t="s">
        <v>27</v>
      </c>
      <c r="C139" s="108">
        <f t="shared" si="1"/>
        <v>33600</v>
      </c>
      <c r="D139" s="170">
        <v>0</v>
      </c>
      <c r="E139" s="139">
        <v>0</v>
      </c>
      <c r="F139" s="139">
        <v>0</v>
      </c>
      <c r="G139" s="182">
        <v>0</v>
      </c>
      <c r="H139" s="200">
        <v>12100</v>
      </c>
      <c r="I139" s="140">
        <v>0</v>
      </c>
      <c r="J139" s="140">
        <v>21500</v>
      </c>
      <c r="K139" s="140">
        <v>0</v>
      </c>
      <c r="L139" s="140">
        <v>0</v>
      </c>
      <c r="M139" s="140">
        <v>0</v>
      </c>
      <c r="N139" s="140">
        <v>53500</v>
      </c>
      <c r="O139" s="140">
        <v>53500</v>
      </c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</row>
    <row r="140" spans="1:62">
      <c r="A140" s="67">
        <v>32411</v>
      </c>
      <c r="B140" s="238" t="s">
        <v>134</v>
      </c>
      <c r="C140" s="102">
        <f t="shared" si="1"/>
        <v>6600</v>
      </c>
      <c r="D140" s="171">
        <v>0</v>
      </c>
      <c r="E140" s="141">
        <v>0</v>
      </c>
      <c r="F140" s="141">
        <v>0</v>
      </c>
      <c r="G140" s="194">
        <v>0</v>
      </c>
      <c r="H140" s="201">
        <v>4100</v>
      </c>
      <c r="I140" s="122">
        <v>0</v>
      </c>
      <c r="J140" s="122">
        <v>2500</v>
      </c>
      <c r="K140" s="122">
        <v>0</v>
      </c>
      <c r="L140" s="122">
        <v>0</v>
      </c>
      <c r="M140" s="122">
        <v>0</v>
      </c>
      <c r="N140" s="143">
        <v>2500</v>
      </c>
      <c r="O140" s="143">
        <v>2500</v>
      </c>
    </row>
    <row r="141" spans="1:62">
      <c r="A141" s="67">
        <v>32412</v>
      </c>
      <c r="B141" s="238" t="s">
        <v>143</v>
      </c>
      <c r="C141" s="102">
        <f t="shared" si="1"/>
        <v>27000</v>
      </c>
      <c r="D141" s="171">
        <v>0</v>
      </c>
      <c r="E141" s="141">
        <v>0</v>
      </c>
      <c r="F141" s="141">
        <v>0</v>
      </c>
      <c r="G141" s="194">
        <v>0</v>
      </c>
      <c r="H141" s="201">
        <v>8000</v>
      </c>
      <c r="I141" s="122">
        <v>0</v>
      </c>
      <c r="J141" s="122">
        <v>19000</v>
      </c>
      <c r="K141" s="122">
        <v>0</v>
      </c>
      <c r="L141" s="122">
        <v>0</v>
      </c>
      <c r="M141" s="122">
        <v>0</v>
      </c>
      <c r="N141" s="143">
        <v>51000</v>
      </c>
      <c r="O141" s="143">
        <v>51000</v>
      </c>
    </row>
    <row r="142" spans="1:62" s="56" customFormat="1" ht="36.75">
      <c r="A142" s="59">
        <v>329</v>
      </c>
      <c r="B142" s="65" t="s">
        <v>2</v>
      </c>
      <c r="C142" s="109">
        <f t="shared" si="1"/>
        <v>108818.43</v>
      </c>
      <c r="D142" s="181">
        <v>14000</v>
      </c>
      <c r="E142" s="138">
        <v>28557.43</v>
      </c>
      <c r="F142" s="138">
        <v>0</v>
      </c>
      <c r="G142" s="195">
        <v>0</v>
      </c>
      <c r="H142" s="202">
        <v>66261</v>
      </c>
      <c r="I142" s="123">
        <v>0</v>
      </c>
      <c r="J142" s="123">
        <v>0</v>
      </c>
      <c r="K142" s="123">
        <v>0</v>
      </c>
      <c r="L142" s="123">
        <v>0</v>
      </c>
      <c r="M142" s="123">
        <v>0</v>
      </c>
      <c r="N142" s="123">
        <v>110600</v>
      </c>
      <c r="O142" s="123">
        <v>110600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</row>
    <row r="143" spans="1:62" s="70" customFormat="1">
      <c r="A143" s="69">
        <v>3292</v>
      </c>
      <c r="B143" s="239" t="s">
        <v>57</v>
      </c>
      <c r="C143" s="108">
        <f t="shared" si="1"/>
        <v>32061</v>
      </c>
      <c r="D143" s="173">
        <v>0</v>
      </c>
      <c r="E143" s="146">
        <v>0</v>
      </c>
      <c r="F143" s="146">
        <v>0</v>
      </c>
      <c r="G143" s="188">
        <v>0</v>
      </c>
      <c r="H143" s="200">
        <v>32061</v>
      </c>
      <c r="I143" s="147">
        <v>0</v>
      </c>
      <c r="J143" s="147">
        <v>0</v>
      </c>
      <c r="K143" s="147">
        <v>0</v>
      </c>
      <c r="L143" s="147">
        <v>0</v>
      </c>
      <c r="M143" s="147">
        <v>0</v>
      </c>
      <c r="N143" s="147">
        <v>15000</v>
      </c>
      <c r="O143" s="147">
        <v>15000</v>
      </c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</row>
    <row r="144" spans="1:62" s="57" customFormat="1" ht="36.75">
      <c r="A144" s="71">
        <v>32921</v>
      </c>
      <c r="B144" s="240" t="s">
        <v>141</v>
      </c>
      <c r="C144" s="102">
        <f t="shared" si="1"/>
        <v>13861</v>
      </c>
      <c r="D144" s="174">
        <v>0</v>
      </c>
      <c r="E144" s="148">
        <v>0</v>
      </c>
      <c r="F144" s="148">
        <v>0</v>
      </c>
      <c r="G144" s="184">
        <v>0</v>
      </c>
      <c r="H144" s="201">
        <v>13861</v>
      </c>
      <c r="I144" s="149">
        <v>0</v>
      </c>
      <c r="J144" s="149">
        <v>0</v>
      </c>
      <c r="K144" s="149">
        <v>0</v>
      </c>
      <c r="L144" s="149">
        <v>0</v>
      </c>
      <c r="M144" s="149">
        <v>0</v>
      </c>
      <c r="N144" s="131">
        <v>0</v>
      </c>
      <c r="O144" s="131">
        <v>0</v>
      </c>
    </row>
    <row r="145" spans="1:62" s="57" customFormat="1">
      <c r="A145" s="71">
        <v>32922</v>
      </c>
      <c r="B145" s="240" t="s">
        <v>142</v>
      </c>
      <c r="C145" s="102">
        <f t="shared" si="1"/>
        <v>18200</v>
      </c>
      <c r="D145" s="174">
        <v>0</v>
      </c>
      <c r="E145" s="148">
        <v>0</v>
      </c>
      <c r="F145" s="148">
        <v>0</v>
      </c>
      <c r="G145" s="184">
        <v>0</v>
      </c>
      <c r="H145" s="201">
        <v>18200</v>
      </c>
      <c r="I145" s="149">
        <v>0</v>
      </c>
      <c r="J145" s="149">
        <v>0</v>
      </c>
      <c r="K145" s="149">
        <v>0</v>
      </c>
      <c r="L145" s="149">
        <v>0</v>
      </c>
      <c r="M145" s="149">
        <v>0</v>
      </c>
      <c r="N145" s="131">
        <v>15000</v>
      </c>
      <c r="O145" s="131">
        <v>15000</v>
      </c>
    </row>
    <row r="146" spans="1:62" s="56" customFormat="1">
      <c r="A146" s="72">
        <v>32923</v>
      </c>
      <c r="B146" s="241" t="s">
        <v>129</v>
      </c>
      <c r="C146" s="102">
        <f t="shared" si="1"/>
        <v>0</v>
      </c>
      <c r="D146" s="175">
        <v>0</v>
      </c>
      <c r="E146" s="150">
        <v>0</v>
      </c>
      <c r="F146" s="150">
        <v>0</v>
      </c>
      <c r="G146" s="191">
        <v>0</v>
      </c>
      <c r="H146" s="201">
        <v>0</v>
      </c>
      <c r="I146" s="151">
        <v>0</v>
      </c>
      <c r="J146" s="151">
        <v>0</v>
      </c>
      <c r="K146" s="151">
        <v>0</v>
      </c>
      <c r="L146" s="151">
        <v>0</v>
      </c>
      <c r="M146" s="151">
        <v>0</v>
      </c>
      <c r="N146" s="131">
        <v>0</v>
      </c>
      <c r="O146" s="131">
        <v>0</v>
      </c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</row>
    <row r="147" spans="1:62" s="70" customFormat="1">
      <c r="A147" s="69">
        <v>3293</v>
      </c>
      <c r="B147" s="239" t="s">
        <v>48</v>
      </c>
      <c r="C147" s="108">
        <f t="shared" si="1"/>
        <v>45681.79</v>
      </c>
      <c r="D147" s="173">
        <v>0</v>
      </c>
      <c r="E147" s="146">
        <v>23681.79</v>
      </c>
      <c r="F147" s="146">
        <v>0</v>
      </c>
      <c r="G147" s="188">
        <v>0</v>
      </c>
      <c r="H147" s="200">
        <v>22000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40000</v>
      </c>
      <c r="O147" s="147">
        <v>40000</v>
      </c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</row>
    <row r="148" spans="1:62" s="56" customFormat="1">
      <c r="A148" s="60">
        <v>32931</v>
      </c>
      <c r="B148" s="242" t="s">
        <v>48</v>
      </c>
      <c r="C148" s="102">
        <f t="shared" si="1"/>
        <v>45681.79</v>
      </c>
      <c r="D148" s="176">
        <v>0</v>
      </c>
      <c r="E148" s="132">
        <v>23681.79</v>
      </c>
      <c r="F148" s="132">
        <v>0</v>
      </c>
      <c r="G148" s="196">
        <v>0</v>
      </c>
      <c r="H148" s="201">
        <v>22000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31">
        <v>40000</v>
      </c>
      <c r="O148" s="131">
        <v>40000</v>
      </c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</row>
    <row r="149" spans="1:62" s="64" customFormat="1">
      <c r="A149" s="69">
        <v>3294</v>
      </c>
      <c r="B149" s="239" t="s">
        <v>49</v>
      </c>
      <c r="C149" s="108">
        <f t="shared" si="1"/>
        <v>1000</v>
      </c>
      <c r="D149" s="173">
        <v>0</v>
      </c>
      <c r="E149" s="146">
        <v>0</v>
      </c>
      <c r="F149" s="146">
        <v>0</v>
      </c>
      <c r="G149" s="188">
        <v>0</v>
      </c>
      <c r="H149" s="200">
        <v>1000</v>
      </c>
      <c r="I149" s="147">
        <v>0</v>
      </c>
      <c r="J149" s="147">
        <v>0</v>
      </c>
      <c r="K149" s="147">
        <v>0</v>
      </c>
      <c r="L149" s="147">
        <v>0</v>
      </c>
      <c r="M149" s="147">
        <v>0</v>
      </c>
      <c r="N149" s="147">
        <v>3000</v>
      </c>
      <c r="O149" s="147">
        <v>3000</v>
      </c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</row>
    <row r="150" spans="1:62">
      <c r="A150" s="60">
        <v>32941</v>
      </c>
      <c r="B150" s="242" t="s">
        <v>130</v>
      </c>
      <c r="C150" s="102">
        <f t="shared" si="1"/>
        <v>1000</v>
      </c>
      <c r="D150" s="176">
        <v>0</v>
      </c>
      <c r="E150" s="132">
        <v>0</v>
      </c>
      <c r="F150" s="132">
        <v>0</v>
      </c>
      <c r="G150" s="196">
        <v>0</v>
      </c>
      <c r="H150" s="201">
        <v>1000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31">
        <v>3000</v>
      </c>
      <c r="O150" s="131">
        <v>3000</v>
      </c>
    </row>
    <row r="151" spans="1:62" s="64" customFormat="1">
      <c r="A151" s="66">
        <v>3295</v>
      </c>
      <c r="B151" s="243" t="s">
        <v>58</v>
      </c>
      <c r="C151" s="108">
        <f t="shared" si="1"/>
        <v>15500</v>
      </c>
      <c r="D151" s="182">
        <v>14000</v>
      </c>
      <c r="E151" s="139">
        <v>0</v>
      </c>
      <c r="F151" s="139">
        <v>0</v>
      </c>
      <c r="G151" s="182">
        <v>0</v>
      </c>
      <c r="H151" s="200">
        <v>1500</v>
      </c>
      <c r="I151" s="140">
        <v>0</v>
      </c>
      <c r="J151" s="140">
        <v>0</v>
      </c>
      <c r="K151" s="140">
        <v>0</v>
      </c>
      <c r="L151" s="140">
        <v>0</v>
      </c>
      <c r="M151" s="140">
        <v>0</v>
      </c>
      <c r="N151" s="140">
        <v>15500</v>
      </c>
      <c r="O151" s="140">
        <v>15500</v>
      </c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</row>
    <row r="152" spans="1:62" s="52" customFormat="1">
      <c r="A152" s="71">
        <v>32955</v>
      </c>
      <c r="B152" s="244" t="s">
        <v>161</v>
      </c>
      <c r="C152" s="102">
        <f t="shared" si="1"/>
        <v>14000</v>
      </c>
      <c r="D152" s="184">
        <v>14000</v>
      </c>
      <c r="E152" s="148">
        <v>0</v>
      </c>
      <c r="F152" s="148">
        <v>0</v>
      </c>
      <c r="G152" s="184">
        <v>0</v>
      </c>
      <c r="H152" s="207">
        <v>0</v>
      </c>
      <c r="I152" s="149">
        <v>0</v>
      </c>
      <c r="J152" s="149">
        <v>0</v>
      </c>
      <c r="K152" s="149">
        <v>0</v>
      </c>
      <c r="L152" s="149">
        <v>0</v>
      </c>
      <c r="M152" s="149">
        <v>0</v>
      </c>
      <c r="N152" s="149">
        <v>14000</v>
      </c>
      <c r="O152" s="149">
        <v>14000</v>
      </c>
    </row>
    <row r="153" spans="1:62" s="52" customFormat="1">
      <c r="A153" s="71">
        <v>32953</v>
      </c>
      <c r="B153" s="244" t="s">
        <v>140</v>
      </c>
      <c r="C153" s="102">
        <f t="shared" si="1"/>
        <v>1500</v>
      </c>
      <c r="D153" s="184">
        <v>0</v>
      </c>
      <c r="E153" s="148">
        <v>0</v>
      </c>
      <c r="F153" s="148">
        <v>0</v>
      </c>
      <c r="G153" s="184">
        <v>0</v>
      </c>
      <c r="H153" s="201">
        <v>1500</v>
      </c>
      <c r="I153" s="149">
        <v>0</v>
      </c>
      <c r="J153" s="149">
        <v>0</v>
      </c>
      <c r="K153" s="149">
        <v>0</v>
      </c>
      <c r="L153" s="149">
        <v>0</v>
      </c>
      <c r="M153" s="149">
        <v>0</v>
      </c>
      <c r="N153" s="131">
        <v>1500</v>
      </c>
      <c r="O153" s="131">
        <v>1500</v>
      </c>
    </row>
    <row r="154" spans="1:62" s="64" customFormat="1" ht="36.75">
      <c r="A154" s="69">
        <v>3299</v>
      </c>
      <c r="B154" s="239" t="s">
        <v>2</v>
      </c>
      <c r="C154" s="108">
        <f t="shared" si="1"/>
        <v>14575.64</v>
      </c>
      <c r="D154" s="173">
        <v>0</v>
      </c>
      <c r="E154" s="146">
        <v>4875.6400000000003</v>
      </c>
      <c r="F154" s="146">
        <v>0</v>
      </c>
      <c r="G154" s="188">
        <v>0</v>
      </c>
      <c r="H154" s="200">
        <v>9700</v>
      </c>
      <c r="I154" s="147">
        <v>0</v>
      </c>
      <c r="J154" s="147">
        <v>0</v>
      </c>
      <c r="K154" s="147">
        <v>0</v>
      </c>
      <c r="L154" s="147">
        <v>0</v>
      </c>
      <c r="M154" s="147">
        <v>0</v>
      </c>
      <c r="N154" s="147">
        <v>37100</v>
      </c>
      <c r="O154" s="147">
        <v>37100</v>
      </c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</row>
    <row r="155" spans="1:62" ht="36.75">
      <c r="A155" s="60">
        <v>32991</v>
      </c>
      <c r="B155" s="242" t="s">
        <v>132</v>
      </c>
      <c r="C155" s="102">
        <f t="shared" si="1"/>
        <v>4700</v>
      </c>
      <c r="D155" s="176">
        <v>0</v>
      </c>
      <c r="E155" s="132">
        <v>1000</v>
      </c>
      <c r="F155" s="132">
        <v>0</v>
      </c>
      <c r="G155" s="196">
        <v>0</v>
      </c>
      <c r="H155" s="201">
        <v>3700</v>
      </c>
      <c r="I155" s="124">
        <v>0</v>
      </c>
      <c r="J155" s="124">
        <v>0</v>
      </c>
      <c r="K155" s="124">
        <v>0</v>
      </c>
      <c r="L155" s="124">
        <v>0</v>
      </c>
      <c r="M155" s="124">
        <v>0</v>
      </c>
      <c r="N155" s="131">
        <v>18000</v>
      </c>
      <c r="O155" s="131">
        <v>18000</v>
      </c>
    </row>
    <row r="156" spans="1:62" ht="36.75">
      <c r="A156" s="60">
        <v>32999</v>
      </c>
      <c r="B156" s="242" t="s">
        <v>2</v>
      </c>
      <c r="C156" s="110">
        <f t="shared" si="1"/>
        <v>9875.64</v>
      </c>
      <c r="D156" s="176">
        <v>0</v>
      </c>
      <c r="E156" s="132">
        <v>3875.64</v>
      </c>
      <c r="F156" s="132">
        <v>0</v>
      </c>
      <c r="G156" s="196">
        <v>0</v>
      </c>
      <c r="H156" s="201">
        <v>6000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31">
        <v>19100</v>
      </c>
      <c r="O156" s="131">
        <v>19100</v>
      </c>
    </row>
    <row r="157" spans="1:62" ht="19.5" thickBot="1">
      <c r="A157" s="53">
        <v>34</v>
      </c>
      <c r="B157" s="53" t="s">
        <v>5</v>
      </c>
      <c r="C157" s="165">
        <f t="shared" si="1"/>
        <v>5571.52</v>
      </c>
      <c r="D157" s="192">
        <v>0</v>
      </c>
      <c r="E157" s="133">
        <v>2971.52</v>
      </c>
      <c r="F157" s="133">
        <v>0</v>
      </c>
      <c r="G157" s="192">
        <v>0</v>
      </c>
      <c r="H157" s="203">
        <v>2600</v>
      </c>
      <c r="I157" s="120">
        <v>0</v>
      </c>
      <c r="J157" s="120">
        <v>0</v>
      </c>
      <c r="K157" s="120">
        <v>0</v>
      </c>
      <c r="L157" s="120">
        <v>0</v>
      </c>
      <c r="M157" s="120">
        <v>0</v>
      </c>
      <c r="N157" s="120">
        <v>4650</v>
      </c>
      <c r="O157" s="120">
        <v>4650</v>
      </c>
    </row>
    <row r="158" spans="1:62" s="56" customFormat="1">
      <c r="A158" s="55">
        <v>343</v>
      </c>
      <c r="B158" s="55" t="s">
        <v>6</v>
      </c>
      <c r="C158" s="163">
        <f t="shared" si="1"/>
        <v>5571.52</v>
      </c>
      <c r="D158" s="167">
        <v>0</v>
      </c>
      <c r="E158" s="134">
        <v>2971.52</v>
      </c>
      <c r="F158" s="134">
        <v>0</v>
      </c>
      <c r="G158" s="178">
        <v>0</v>
      </c>
      <c r="H158" s="204">
        <v>2600</v>
      </c>
      <c r="I158" s="128">
        <v>0</v>
      </c>
      <c r="J158" s="128">
        <v>0</v>
      </c>
      <c r="K158" s="128">
        <v>0</v>
      </c>
      <c r="L158" s="128">
        <v>0</v>
      </c>
      <c r="M158" s="128">
        <v>0</v>
      </c>
      <c r="N158" s="128">
        <v>4650</v>
      </c>
      <c r="O158" s="128">
        <v>4650</v>
      </c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</row>
    <row r="159" spans="1:62" s="70" customFormat="1">
      <c r="A159" s="73">
        <v>3431</v>
      </c>
      <c r="B159" s="236" t="s">
        <v>50</v>
      </c>
      <c r="C159" s="164">
        <f t="shared" si="1"/>
        <v>5471.52</v>
      </c>
      <c r="D159" s="170">
        <v>0</v>
      </c>
      <c r="E159" s="139">
        <v>2971.52</v>
      </c>
      <c r="F159" s="139">
        <v>0</v>
      </c>
      <c r="G159" s="182">
        <v>0</v>
      </c>
      <c r="H159" s="200">
        <v>2500</v>
      </c>
      <c r="I159" s="140">
        <v>0</v>
      </c>
      <c r="J159" s="140">
        <v>0</v>
      </c>
      <c r="K159" s="140">
        <v>0</v>
      </c>
      <c r="L159" s="140">
        <v>0</v>
      </c>
      <c r="M159" s="140">
        <v>0</v>
      </c>
      <c r="N159" s="140">
        <v>4500</v>
      </c>
      <c r="O159" s="140">
        <v>4500</v>
      </c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</row>
    <row r="160" spans="1:62" s="56" customFormat="1">
      <c r="A160" s="74">
        <v>34311</v>
      </c>
      <c r="B160" s="238" t="s">
        <v>131</v>
      </c>
      <c r="C160" s="110">
        <f t="shared" si="1"/>
        <v>5471.52</v>
      </c>
      <c r="D160" s="171">
        <v>0</v>
      </c>
      <c r="E160" s="141">
        <v>2971.52</v>
      </c>
      <c r="F160" s="141">
        <v>0</v>
      </c>
      <c r="G160" s="194">
        <v>0</v>
      </c>
      <c r="H160" s="201">
        <v>2500</v>
      </c>
      <c r="I160" s="122">
        <v>0</v>
      </c>
      <c r="J160" s="122">
        <v>0</v>
      </c>
      <c r="K160" s="122">
        <v>0</v>
      </c>
      <c r="L160" s="122">
        <v>0</v>
      </c>
      <c r="M160" s="122">
        <v>0</v>
      </c>
      <c r="N160" s="143">
        <v>4500</v>
      </c>
      <c r="O160" s="143">
        <v>4500</v>
      </c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</row>
    <row r="161" spans="1:62" s="70" customFormat="1">
      <c r="A161" s="75">
        <v>3432</v>
      </c>
      <c r="B161" s="236" t="s">
        <v>70</v>
      </c>
      <c r="C161" s="164">
        <f t="shared" si="1"/>
        <v>0</v>
      </c>
      <c r="D161" s="170">
        <v>0</v>
      </c>
      <c r="E161" s="139">
        <v>0</v>
      </c>
      <c r="F161" s="139">
        <v>0</v>
      </c>
      <c r="G161" s="182">
        <v>0</v>
      </c>
      <c r="H161" s="20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0</v>
      </c>
      <c r="N161" s="140">
        <v>0</v>
      </c>
      <c r="O161" s="140">
        <v>0</v>
      </c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</row>
    <row r="162" spans="1:62" s="64" customFormat="1">
      <c r="A162" s="76">
        <v>3433</v>
      </c>
      <c r="B162" s="243" t="s">
        <v>56</v>
      </c>
      <c r="C162" s="164">
        <f t="shared" si="1"/>
        <v>100</v>
      </c>
      <c r="D162" s="182">
        <v>0</v>
      </c>
      <c r="E162" s="139">
        <v>0</v>
      </c>
      <c r="F162" s="139">
        <v>0</v>
      </c>
      <c r="G162" s="182">
        <v>0</v>
      </c>
      <c r="H162" s="200">
        <v>100</v>
      </c>
      <c r="I162" s="140">
        <v>0</v>
      </c>
      <c r="J162" s="140">
        <v>0</v>
      </c>
      <c r="K162" s="140">
        <v>0</v>
      </c>
      <c r="L162" s="140">
        <v>0</v>
      </c>
      <c r="M162" s="140">
        <v>0</v>
      </c>
      <c r="N162" s="140">
        <v>150</v>
      </c>
      <c r="O162" s="140">
        <v>150</v>
      </c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</row>
    <row r="163" spans="1:62">
      <c r="A163" s="77">
        <v>4</v>
      </c>
      <c r="B163" s="245"/>
      <c r="C163" s="103">
        <f t="shared" si="1"/>
        <v>201386</v>
      </c>
      <c r="D163" s="177">
        <v>10000</v>
      </c>
      <c r="E163" s="152">
        <v>0</v>
      </c>
      <c r="F163" s="152">
        <v>50000</v>
      </c>
      <c r="G163" s="189">
        <v>0</v>
      </c>
      <c r="H163" s="205">
        <v>141350</v>
      </c>
      <c r="I163" s="153">
        <v>0</v>
      </c>
      <c r="J163" s="153">
        <v>0</v>
      </c>
      <c r="K163" s="153">
        <f>K167</f>
        <v>36</v>
      </c>
      <c r="L163" s="153">
        <v>0</v>
      </c>
      <c r="M163" s="153">
        <v>0</v>
      </c>
      <c r="N163" s="153">
        <v>269850</v>
      </c>
      <c r="O163" s="153">
        <v>269850</v>
      </c>
    </row>
    <row r="164" spans="1:62" ht="54.75">
      <c r="A164" s="78">
        <v>41</v>
      </c>
      <c r="B164" s="79" t="s">
        <v>67</v>
      </c>
      <c r="C164" s="107">
        <f t="shared" si="1"/>
        <v>0</v>
      </c>
      <c r="D164" s="193">
        <v>0</v>
      </c>
      <c r="E164" s="154">
        <v>0</v>
      </c>
      <c r="F164" s="154">
        <v>0</v>
      </c>
      <c r="G164" s="193">
        <v>0</v>
      </c>
      <c r="H164" s="206">
        <v>0</v>
      </c>
      <c r="I164" s="121">
        <v>0</v>
      </c>
      <c r="J164" s="121">
        <v>0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</row>
    <row r="165" spans="1:62">
      <c r="A165" s="78">
        <v>412</v>
      </c>
      <c r="B165" s="80" t="s">
        <v>65</v>
      </c>
      <c r="C165" s="107">
        <f t="shared" si="1"/>
        <v>0</v>
      </c>
      <c r="D165" s="193">
        <v>0</v>
      </c>
      <c r="E165" s="154">
        <v>0</v>
      </c>
      <c r="F165" s="154">
        <v>0</v>
      </c>
      <c r="G165" s="193">
        <v>0</v>
      </c>
      <c r="H165" s="206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</row>
    <row r="166" spans="1:62">
      <c r="A166" s="81">
        <v>4124</v>
      </c>
      <c r="B166" s="244" t="s">
        <v>66</v>
      </c>
      <c r="C166" s="102">
        <f t="shared" si="1"/>
        <v>0</v>
      </c>
      <c r="D166" s="184">
        <v>0</v>
      </c>
      <c r="E166" s="148">
        <v>0</v>
      </c>
      <c r="F166" s="148">
        <v>0</v>
      </c>
      <c r="G166" s="184">
        <v>0</v>
      </c>
      <c r="H166" s="201">
        <v>0</v>
      </c>
      <c r="I166" s="149">
        <v>0</v>
      </c>
      <c r="J166" s="149">
        <v>0</v>
      </c>
      <c r="K166" s="149">
        <v>0</v>
      </c>
      <c r="L166" s="149">
        <v>0</v>
      </c>
      <c r="M166" s="149">
        <v>0</v>
      </c>
      <c r="N166" s="149">
        <v>0</v>
      </c>
      <c r="O166" s="149">
        <v>0</v>
      </c>
    </row>
    <row r="167" spans="1:62" ht="37.5" thickBot="1">
      <c r="A167" s="53">
        <v>42</v>
      </c>
      <c r="B167" s="82" t="s">
        <v>21</v>
      </c>
      <c r="C167" s="105">
        <f t="shared" si="1"/>
        <v>201386</v>
      </c>
      <c r="D167" s="192">
        <v>10000</v>
      </c>
      <c r="E167" s="133">
        <v>0</v>
      </c>
      <c r="F167" s="133">
        <v>50000</v>
      </c>
      <c r="G167" s="192">
        <v>0</v>
      </c>
      <c r="H167" s="203">
        <v>141350</v>
      </c>
      <c r="I167" s="120">
        <v>0</v>
      </c>
      <c r="J167" s="120">
        <v>0</v>
      </c>
      <c r="K167" s="120">
        <f>K184</f>
        <v>36</v>
      </c>
      <c r="L167" s="120">
        <v>0</v>
      </c>
      <c r="M167" s="120">
        <v>0</v>
      </c>
      <c r="N167" s="120">
        <v>0</v>
      </c>
      <c r="O167" s="120">
        <v>0</v>
      </c>
    </row>
    <row r="168" spans="1:62" s="56" customFormat="1">
      <c r="A168" s="55">
        <v>422</v>
      </c>
      <c r="B168" s="83" t="s">
        <v>22</v>
      </c>
      <c r="C168" s="106">
        <f t="shared" si="1"/>
        <v>190850</v>
      </c>
      <c r="D168" s="178">
        <v>0</v>
      </c>
      <c r="E168" s="134">
        <v>0</v>
      </c>
      <c r="F168" s="134">
        <v>50000</v>
      </c>
      <c r="G168" s="178">
        <v>0</v>
      </c>
      <c r="H168" s="204">
        <v>140850</v>
      </c>
      <c r="I168" s="128">
        <v>0</v>
      </c>
      <c r="J168" s="123">
        <v>0</v>
      </c>
      <c r="K168" s="123">
        <v>0</v>
      </c>
      <c r="L168" s="128">
        <v>0</v>
      </c>
      <c r="M168" s="128">
        <v>0</v>
      </c>
      <c r="N168" s="128">
        <v>262350</v>
      </c>
      <c r="O168" s="128">
        <v>262350</v>
      </c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</row>
    <row r="169" spans="1:62" s="64" customFormat="1">
      <c r="A169" s="63">
        <v>4221</v>
      </c>
      <c r="B169" s="246" t="s">
        <v>51</v>
      </c>
      <c r="C169" s="108">
        <f t="shared" si="1"/>
        <v>22000</v>
      </c>
      <c r="D169" s="180">
        <v>0</v>
      </c>
      <c r="E169" s="135">
        <v>0</v>
      </c>
      <c r="F169" s="135">
        <v>0</v>
      </c>
      <c r="G169" s="180">
        <v>0</v>
      </c>
      <c r="H169" s="200">
        <v>22000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30000</v>
      </c>
      <c r="O169" s="136">
        <v>30000</v>
      </c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</row>
    <row r="170" spans="1:62">
      <c r="A170" s="84">
        <v>42211</v>
      </c>
      <c r="B170" s="247" t="s">
        <v>135</v>
      </c>
      <c r="C170" s="102">
        <f t="shared" si="1"/>
        <v>22000</v>
      </c>
      <c r="D170" s="185">
        <v>0</v>
      </c>
      <c r="E170" s="156">
        <v>0</v>
      </c>
      <c r="F170" s="156">
        <v>0</v>
      </c>
      <c r="G170" s="185">
        <v>0</v>
      </c>
      <c r="H170" s="201">
        <v>22000</v>
      </c>
      <c r="I170" s="155">
        <v>0</v>
      </c>
      <c r="J170" s="155">
        <v>0</v>
      </c>
      <c r="K170" s="155">
        <v>0</v>
      </c>
      <c r="L170" s="155">
        <v>0</v>
      </c>
      <c r="M170" s="155">
        <v>0</v>
      </c>
      <c r="N170" s="130">
        <v>15000</v>
      </c>
      <c r="O170" s="130">
        <v>15000</v>
      </c>
    </row>
    <row r="171" spans="1:62">
      <c r="A171" s="84">
        <v>42212</v>
      </c>
      <c r="B171" s="247" t="s">
        <v>153</v>
      </c>
      <c r="C171" s="102">
        <f t="shared" si="1"/>
        <v>0</v>
      </c>
      <c r="D171" s="185">
        <v>0</v>
      </c>
      <c r="E171" s="156">
        <v>0</v>
      </c>
      <c r="F171" s="156">
        <v>0</v>
      </c>
      <c r="G171" s="185">
        <v>0</v>
      </c>
      <c r="H171" s="201">
        <v>0</v>
      </c>
      <c r="I171" s="155">
        <v>0</v>
      </c>
      <c r="J171" s="155">
        <v>0</v>
      </c>
      <c r="K171" s="155">
        <v>0</v>
      </c>
      <c r="L171" s="155">
        <v>0</v>
      </c>
      <c r="M171" s="155">
        <v>0</v>
      </c>
      <c r="N171" s="130">
        <v>10000</v>
      </c>
      <c r="O171" s="130">
        <v>10000</v>
      </c>
    </row>
    <row r="172" spans="1:62">
      <c r="A172" s="84">
        <v>42219</v>
      </c>
      <c r="B172" s="247" t="s">
        <v>136</v>
      </c>
      <c r="C172" s="102">
        <f t="shared" ref="C172:C193" si="2">D172+E172+F172+G172+H172+I172+J172+K172+L172+M172</f>
        <v>0</v>
      </c>
      <c r="D172" s="185">
        <v>0</v>
      </c>
      <c r="E172" s="156">
        <v>0</v>
      </c>
      <c r="F172" s="156">
        <v>0</v>
      </c>
      <c r="G172" s="185">
        <v>0</v>
      </c>
      <c r="H172" s="201">
        <v>0</v>
      </c>
      <c r="I172" s="155">
        <v>0</v>
      </c>
      <c r="J172" s="155">
        <v>0</v>
      </c>
      <c r="K172" s="155">
        <v>0</v>
      </c>
      <c r="L172" s="155">
        <v>0</v>
      </c>
      <c r="M172" s="155">
        <v>0</v>
      </c>
      <c r="N172" s="130">
        <v>5000</v>
      </c>
      <c r="O172" s="130">
        <v>5000</v>
      </c>
    </row>
    <row r="173" spans="1:62" s="64" customFormat="1">
      <c r="A173" s="63">
        <v>4222</v>
      </c>
      <c r="B173" s="246" t="s">
        <v>52</v>
      </c>
      <c r="C173" s="108">
        <f t="shared" si="2"/>
        <v>7500</v>
      </c>
      <c r="D173" s="180">
        <v>0</v>
      </c>
      <c r="E173" s="135">
        <v>0</v>
      </c>
      <c r="F173" s="135">
        <v>0</v>
      </c>
      <c r="G173" s="180">
        <v>0</v>
      </c>
      <c r="H173" s="200">
        <v>7500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11000</v>
      </c>
      <c r="O173" s="136">
        <v>11000</v>
      </c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</row>
    <row r="174" spans="1:62" s="52" customFormat="1">
      <c r="A174" s="85">
        <v>42221</v>
      </c>
      <c r="B174" s="248" t="s">
        <v>166</v>
      </c>
      <c r="C174" s="102">
        <f t="shared" si="2"/>
        <v>0</v>
      </c>
      <c r="D174" s="183">
        <v>0</v>
      </c>
      <c r="E174" s="157">
        <v>0</v>
      </c>
      <c r="F174" s="157">
        <v>0</v>
      </c>
      <c r="G174" s="183">
        <v>0</v>
      </c>
      <c r="H174" s="207">
        <v>0</v>
      </c>
      <c r="I174" s="142">
        <v>0</v>
      </c>
      <c r="J174" s="142">
        <v>0</v>
      </c>
      <c r="K174" s="142">
        <v>0</v>
      </c>
      <c r="L174" s="142">
        <v>0</v>
      </c>
      <c r="M174" s="142">
        <v>0</v>
      </c>
      <c r="N174" s="142">
        <v>5000</v>
      </c>
      <c r="O174" s="142">
        <v>5000</v>
      </c>
    </row>
    <row r="175" spans="1:62" s="52" customFormat="1">
      <c r="A175" s="85">
        <v>42222</v>
      </c>
      <c r="B175" s="248" t="s">
        <v>160</v>
      </c>
      <c r="C175" s="102">
        <f t="shared" si="2"/>
        <v>7500</v>
      </c>
      <c r="D175" s="183">
        <v>0</v>
      </c>
      <c r="E175" s="157">
        <v>0</v>
      </c>
      <c r="F175" s="157">
        <v>0</v>
      </c>
      <c r="G175" s="183">
        <v>0</v>
      </c>
      <c r="H175" s="201">
        <v>7500</v>
      </c>
      <c r="I175" s="142">
        <v>0</v>
      </c>
      <c r="J175" s="142">
        <v>0</v>
      </c>
      <c r="K175" s="142">
        <v>0</v>
      </c>
      <c r="L175" s="142">
        <v>0</v>
      </c>
      <c r="M175" s="142">
        <v>0</v>
      </c>
      <c r="N175" s="142">
        <v>6000</v>
      </c>
      <c r="O175" s="142">
        <v>6000</v>
      </c>
    </row>
    <row r="176" spans="1:62" s="52" customFormat="1">
      <c r="A176" s="85">
        <v>42229</v>
      </c>
      <c r="B176" s="248" t="s">
        <v>167</v>
      </c>
      <c r="C176" s="102">
        <f t="shared" si="2"/>
        <v>0</v>
      </c>
      <c r="D176" s="183">
        <v>0</v>
      </c>
      <c r="E176" s="157">
        <v>0</v>
      </c>
      <c r="F176" s="157">
        <v>0</v>
      </c>
      <c r="G176" s="183">
        <v>0</v>
      </c>
      <c r="H176" s="207">
        <v>0</v>
      </c>
      <c r="I176" s="142">
        <v>0</v>
      </c>
      <c r="J176" s="142">
        <v>0</v>
      </c>
      <c r="K176" s="142">
        <v>0</v>
      </c>
      <c r="L176" s="142">
        <v>0</v>
      </c>
      <c r="M176" s="142">
        <v>0</v>
      </c>
      <c r="N176" s="142">
        <v>0</v>
      </c>
      <c r="O176" s="142">
        <v>0</v>
      </c>
    </row>
    <row r="177" spans="1:62" s="64" customFormat="1">
      <c r="A177" s="63">
        <v>4223</v>
      </c>
      <c r="B177" s="246" t="s">
        <v>59</v>
      </c>
      <c r="C177" s="108">
        <f t="shared" si="2"/>
        <v>6000</v>
      </c>
      <c r="D177" s="180">
        <v>0</v>
      </c>
      <c r="E177" s="135">
        <v>0</v>
      </c>
      <c r="F177" s="135">
        <v>0</v>
      </c>
      <c r="G177" s="180">
        <v>0</v>
      </c>
      <c r="H177" s="200">
        <v>6000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16000</v>
      </c>
      <c r="O177" s="136">
        <v>16000</v>
      </c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</row>
    <row r="178" spans="1:62" s="52" customFormat="1">
      <c r="A178" s="85">
        <v>42231</v>
      </c>
      <c r="B178" s="248" t="s">
        <v>154</v>
      </c>
      <c r="C178" s="102">
        <f t="shared" si="2"/>
        <v>6000</v>
      </c>
      <c r="D178" s="183">
        <v>0</v>
      </c>
      <c r="E178" s="157">
        <v>0</v>
      </c>
      <c r="F178" s="157">
        <v>0</v>
      </c>
      <c r="G178" s="183">
        <v>0</v>
      </c>
      <c r="H178" s="201">
        <v>6000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30">
        <v>5000</v>
      </c>
      <c r="O178" s="130">
        <v>5000</v>
      </c>
    </row>
    <row r="179" spans="1:62" s="52" customFormat="1">
      <c r="A179" s="85">
        <v>42232</v>
      </c>
      <c r="B179" s="248" t="s">
        <v>168</v>
      </c>
      <c r="C179" s="102">
        <f t="shared" si="2"/>
        <v>0</v>
      </c>
      <c r="D179" s="183">
        <v>0</v>
      </c>
      <c r="E179" s="157">
        <v>0</v>
      </c>
      <c r="F179" s="157">
        <v>0</v>
      </c>
      <c r="G179" s="183">
        <v>0</v>
      </c>
      <c r="H179" s="201">
        <v>0</v>
      </c>
      <c r="I179" s="142">
        <v>0</v>
      </c>
      <c r="J179" s="142">
        <v>0</v>
      </c>
      <c r="K179" s="142">
        <v>0</v>
      </c>
      <c r="L179" s="142">
        <v>0</v>
      </c>
      <c r="M179" s="142">
        <v>0</v>
      </c>
      <c r="N179" s="130">
        <v>3000</v>
      </c>
      <c r="O179" s="130">
        <v>3000</v>
      </c>
    </row>
    <row r="180" spans="1:62">
      <c r="A180" s="84">
        <v>42239</v>
      </c>
      <c r="B180" s="247" t="s">
        <v>137</v>
      </c>
      <c r="C180" s="102">
        <f t="shared" si="2"/>
        <v>0</v>
      </c>
      <c r="D180" s="185">
        <v>0</v>
      </c>
      <c r="E180" s="156">
        <v>0</v>
      </c>
      <c r="F180" s="156">
        <v>0</v>
      </c>
      <c r="G180" s="185">
        <v>0</v>
      </c>
      <c r="H180" s="201">
        <v>0</v>
      </c>
      <c r="I180" s="155">
        <v>0</v>
      </c>
      <c r="J180" s="155">
        <v>0</v>
      </c>
      <c r="K180" s="155">
        <v>0</v>
      </c>
      <c r="L180" s="155">
        <v>0</v>
      </c>
      <c r="M180" s="155">
        <v>0</v>
      </c>
      <c r="N180" s="130">
        <v>8000</v>
      </c>
      <c r="O180" s="130">
        <v>8000</v>
      </c>
    </row>
    <row r="181" spans="1:62" s="64" customFormat="1">
      <c r="A181" s="63">
        <v>4226</v>
      </c>
      <c r="B181" s="246" t="s">
        <v>53</v>
      </c>
      <c r="C181" s="108">
        <f t="shared" si="2"/>
        <v>155350</v>
      </c>
      <c r="D181" s="180">
        <v>0</v>
      </c>
      <c r="E181" s="135">
        <v>0</v>
      </c>
      <c r="F181" s="135">
        <v>50000</v>
      </c>
      <c r="G181" s="180">
        <v>0</v>
      </c>
      <c r="H181" s="200">
        <v>105350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205350</v>
      </c>
      <c r="O181" s="136">
        <v>205350</v>
      </c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</row>
    <row r="182" spans="1:62">
      <c r="A182" s="84">
        <v>42262</v>
      </c>
      <c r="B182" s="247" t="s">
        <v>138</v>
      </c>
      <c r="C182" s="102">
        <f t="shared" si="2"/>
        <v>155350</v>
      </c>
      <c r="D182" s="185">
        <v>0</v>
      </c>
      <c r="E182" s="156">
        <v>0</v>
      </c>
      <c r="F182" s="156">
        <v>50000</v>
      </c>
      <c r="G182" s="185">
        <v>0</v>
      </c>
      <c r="H182" s="201">
        <v>105350</v>
      </c>
      <c r="I182" s="155">
        <v>0</v>
      </c>
      <c r="J182" s="155">
        <v>0</v>
      </c>
      <c r="K182" s="155">
        <v>0</v>
      </c>
      <c r="L182" s="155">
        <v>0</v>
      </c>
      <c r="M182" s="155">
        <v>0</v>
      </c>
      <c r="N182" s="130">
        <v>205350</v>
      </c>
      <c r="O182" s="130">
        <v>205350</v>
      </c>
    </row>
    <row r="183" spans="1:62" s="64" customFormat="1">
      <c r="A183" s="63">
        <v>4227</v>
      </c>
      <c r="B183" s="246" t="s">
        <v>54</v>
      </c>
      <c r="C183" s="108">
        <f t="shared" si="2"/>
        <v>0</v>
      </c>
      <c r="D183" s="180">
        <v>0</v>
      </c>
      <c r="E183" s="135">
        <v>0</v>
      </c>
      <c r="F183" s="135">
        <v>0</v>
      </c>
      <c r="G183" s="180">
        <v>0</v>
      </c>
      <c r="H183" s="200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</row>
    <row r="184" spans="1:62" s="56" customFormat="1">
      <c r="A184" s="59">
        <v>424</v>
      </c>
      <c r="B184" s="86" t="s">
        <v>23</v>
      </c>
      <c r="C184" s="107">
        <f t="shared" si="2"/>
        <v>10536</v>
      </c>
      <c r="D184" s="195">
        <v>10000</v>
      </c>
      <c r="E184" s="138">
        <v>0</v>
      </c>
      <c r="F184" s="138">
        <v>0</v>
      </c>
      <c r="G184" s="195">
        <v>0</v>
      </c>
      <c r="H184" s="202">
        <v>500</v>
      </c>
      <c r="I184" s="123">
        <v>0</v>
      </c>
      <c r="J184" s="123">
        <v>0</v>
      </c>
      <c r="K184" s="123">
        <f>K185</f>
        <v>36</v>
      </c>
      <c r="L184" s="123">
        <v>0</v>
      </c>
      <c r="M184" s="123">
        <v>0</v>
      </c>
      <c r="N184" s="123">
        <v>2500</v>
      </c>
      <c r="O184" s="123">
        <v>2500</v>
      </c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</row>
    <row r="185" spans="1:62" s="70" customFormat="1">
      <c r="A185" s="66">
        <v>4241</v>
      </c>
      <c r="B185" s="249" t="s">
        <v>55</v>
      </c>
      <c r="C185" s="108">
        <f t="shared" si="2"/>
        <v>10536</v>
      </c>
      <c r="D185" s="186">
        <v>10000</v>
      </c>
      <c r="E185" s="159">
        <v>0</v>
      </c>
      <c r="F185" s="159">
        <v>0</v>
      </c>
      <c r="G185" s="186">
        <v>0</v>
      </c>
      <c r="H185" s="200">
        <v>500</v>
      </c>
      <c r="I185" s="158">
        <v>0</v>
      </c>
      <c r="J185" s="158">
        <v>0</v>
      </c>
      <c r="K185" s="158">
        <f>K186</f>
        <v>36</v>
      </c>
      <c r="L185" s="158">
        <v>0</v>
      </c>
      <c r="M185" s="158">
        <v>0</v>
      </c>
      <c r="N185" s="158">
        <v>2500</v>
      </c>
      <c r="O185" s="158">
        <v>2500</v>
      </c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</row>
    <row r="186" spans="1:62" s="57" customFormat="1">
      <c r="A186" s="68">
        <v>42411</v>
      </c>
      <c r="B186" s="250" t="s">
        <v>55</v>
      </c>
      <c r="C186" s="102">
        <f t="shared" si="2"/>
        <v>10536</v>
      </c>
      <c r="D186" s="187">
        <v>10000</v>
      </c>
      <c r="E186" s="161">
        <v>0</v>
      </c>
      <c r="F186" s="161">
        <v>0</v>
      </c>
      <c r="G186" s="187">
        <v>0</v>
      </c>
      <c r="H186" s="201">
        <v>500</v>
      </c>
      <c r="I186" s="160">
        <v>0</v>
      </c>
      <c r="J186" s="160">
        <v>0</v>
      </c>
      <c r="K186" s="160">
        <v>36</v>
      </c>
      <c r="L186" s="160">
        <v>0</v>
      </c>
      <c r="M186" s="160">
        <v>0</v>
      </c>
      <c r="N186" s="143">
        <v>2500</v>
      </c>
      <c r="O186" s="143">
        <v>2500</v>
      </c>
    </row>
    <row r="187" spans="1:62" s="64" customFormat="1" ht="42.75" customHeight="1">
      <c r="A187" s="66">
        <v>4242</v>
      </c>
      <c r="B187" s="251" t="s">
        <v>80</v>
      </c>
      <c r="C187" s="108">
        <f t="shared" si="2"/>
        <v>0</v>
      </c>
      <c r="D187" s="182">
        <v>0</v>
      </c>
      <c r="E187" s="139">
        <v>0</v>
      </c>
      <c r="F187" s="139">
        <v>0</v>
      </c>
      <c r="G187" s="182">
        <v>0</v>
      </c>
      <c r="H187" s="200">
        <v>0</v>
      </c>
      <c r="I187" s="140">
        <v>0</v>
      </c>
      <c r="J187" s="140">
        <v>0</v>
      </c>
      <c r="K187" s="140">
        <v>0</v>
      </c>
      <c r="L187" s="140">
        <v>0</v>
      </c>
      <c r="M187" s="140">
        <v>0</v>
      </c>
      <c r="N187" s="140">
        <v>0</v>
      </c>
      <c r="O187" s="140">
        <v>0</v>
      </c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</row>
    <row r="188" spans="1:62">
      <c r="A188" s="67">
        <v>42421</v>
      </c>
      <c r="B188" s="252" t="s">
        <v>139</v>
      </c>
      <c r="C188" s="102">
        <f t="shared" si="2"/>
        <v>0</v>
      </c>
      <c r="D188" s="194">
        <v>0</v>
      </c>
      <c r="E188" s="141">
        <v>0</v>
      </c>
      <c r="F188" s="141">
        <v>0</v>
      </c>
      <c r="G188" s="194">
        <v>0</v>
      </c>
      <c r="H188" s="201">
        <v>0</v>
      </c>
      <c r="I188" s="122">
        <v>0</v>
      </c>
      <c r="J188" s="122">
        <v>0</v>
      </c>
      <c r="K188" s="122">
        <v>0</v>
      </c>
      <c r="L188" s="122">
        <v>0</v>
      </c>
      <c r="M188" s="122">
        <v>0</v>
      </c>
      <c r="N188" s="143">
        <v>0</v>
      </c>
      <c r="O188" s="143">
        <v>0</v>
      </c>
    </row>
    <row r="189" spans="1:62" s="56" customFormat="1">
      <c r="A189" s="59">
        <v>426</v>
      </c>
      <c r="B189" s="86" t="s">
        <v>28</v>
      </c>
      <c r="C189" s="107">
        <f t="shared" si="2"/>
        <v>0</v>
      </c>
      <c r="D189" s="195">
        <v>0</v>
      </c>
      <c r="E189" s="138">
        <v>0</v>
      </c>
      <c r="F189" s="138">
        <v>0</v>
      </c>
      <c r="G189" s="195">
        <v>0</v>
      </c>
      <c r="H189" s="202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5000</v>
      </c>
      <c r="O189" s="123">
        <v>5000</v>
      </c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</row>
    <row r="190" spans="1:62" s="64" customFormat="1">
      <c r="A190" s="66">
        <v>4262</v>
      </c>
      <c r="B190" s="249" t="s">
        <v>28</v>
      </c>
      <c r="C190" s="108">
        <f t="shared" si="2"/>
        <v>0</v>
      </c>
      <c r="D190" s="182">
        <v>0</v>
      </c>
      <c r="E190" s="139">
        <v>0</v>
      </c>
      <c r="F190" s="139">
        <v>0</v>
      </c>
      <c r="G190" s="182">
        <v>0</v>
      </c>
      <c r="H190" s="200">
        <v>0</v>
      </c>
      <c r="I190" s="140">
        <v>0</v>
      </c>
      <c r="J190" s="140">
        <v>0</v>
      </c>
      <c r="K190" s="140">
        <v>0</v>
      </c>
      <c r="L190" s="140">
        <v>0</v>
      </c>
      <c r="M190" s="140">
        <v>0</v>
      </c>
      <c r="N190" s="140">
        <v>5000</v>
      </c>
      <c r="O190" s="140">
        <v>5000</v>
      </c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</row>
    <row r="191" spans="1:62" ht="19.5" thickBot="1">
      <c r="A191" s="60">
        <v>42621</v>
      </c>
      <c r="B191" s="253" t="s">
        <v>28</v>
      </c>
      <c r="C191" s="102">
        <f t="shared" si="2"/>
        <v>0</v>
      </c>
      <c r="D191" s="196">
        <v>0</v>
      </c>
      <c r="E191" s="132">
        <v>0</v>
      </c>
      <c r="F191" s="132">
        <v>0</v>
      </c>
      <c r="G191" s="196">
        <v>0</v>
      </c>
      <c r="H191" s="211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31">
        <v>5000</v>
      </c>
      <c r="O191" s="131">
        <v>5000</v>
      </c>
    </row>
    <row r="192" spans="1:62" ht="19.5" thickBot="1">
      <c r="A192" s="212"/>
      <c r="B192" s="213" t="s">
        <v>25</v>
      </c>
      <c r="C192" s="217">
        <f t="shared" si="2"/>
        <v>7795185.5499999998</v>
      </c>
      <c r="D192" s="218">
        <v>6056000</v>
      </c>
      <c r="E192" s="219">
        <v>245216</v>
      </c>
      <c r="F192" s="219">
        <v>216750</v>
      </c>
      <c r="G192" s="218">
        <v>588500</v>
      </c>
      <c r="H192" s="216">
        <v>624683.55000000005</v>
      </c>
      <c r="I192" s="214">
        <v>0</v>
      </c>
      <c r="J192" s="214">
        <v>34500</v>
      </c>
      <c r="K192" s="214">
        <f>1000+K163</f>
        <v>1036</v>
      </c>
      <c r="L192" s="214">
        <f>L43</f>
        <v>28500</v>
      </c>
      <c r="M192" s="214">
        <v>0</v>
      </c>
      <c r="N192" s="214">
        <v>6710000</v>
      </c>
      <c r="O192" s="215">
        <v>6710000</v>
      </c>
    </row>
    <row r="193" spans="1:15" s="52" customFormat="1" ht="5.25" customHeight="1" thickBot="1">
      <c r="A193" s="87"/>
      <c r="B193" s="88"/>
      <c r="C193" s="27">
        <f t="shared" si="2"/>
        <v>0</v>
      </c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</row>
    <row r="194" spans="1:15" s="52" customFormat="1" ht="27.75" customHeight="1" thickBot="1">
      <c r="A194" s="258" t="s">
        <v>170</v>
      </c>
      <c r="B194" s="259"/>
      <c r="C194" s="259"/>
      <c r="D194" s="259"/>
      <c r="E194" s="259"/>
      <c r="F194" s="259"/>
      <c r="G194" s="260"/>
      <c r="H194" s="220">
        <v>30000</v>
      </c>
      <c r="I194" s="223"/>
      <c r="J194" s="222"/>
      <c r="K194" s="89"/>
      <c r="L194" s="89"/>
      <c r="M194" s="89"/>
      <c r="N194" s="89"/>
      <c r="O194" s="89"/>
    </row>
    <row r="195" spans="1:15" s="52" customFormat="1" ht="27.75" customHeight="1">
      <c r="A195" s="221"/>
      <c r="B195" s="221"/>
      <c r="C195" s="221"/>
      <c r="D195" s="221"/>
      <c r="E195" s="221"/>
      <c r="F195" s="221"/>
      <c r="G195" s="221"/>
      <c r="H195" s="221"/>
      <c r="I195" s="221"/>
      <c r="J195" s="222"/>
      <c r="K195" s="89"/>
      <c r="L195" s="89"/>
      <c r="M195" s="89"/>
      <c r="N195" s="89"/>
      <c r="O195" s="89"/>
    </row>
    <row r="196" spans="1:15">
      <c r="A196" s="38" t="s">
        <v>158</v>
      </c>
      <c r="B196" s="90"/>
      <c r="C196" s="8"/>
      <c r="G196" s="91" t="s">
        <v>156</v>
      </c>
      <c r="H196" s="91"/>
      <c r="I196" s="7"/>
      <c r="J196" s="44"/>
      <c r="K196" s="44"/>
      <c r="L196" s="44"/>
    </row>
    <row r="197" spans="1:15">
      <c r="A197" s="38"/>
      <c r="B197" s="90"/>
      <c r="C197" s="8"/>
      <c r="E197" s="92" t="s">
        <v>10</v>
      </c>
      <c r="H197" s="7"/>
      <c r="I197" s="7"/>
      <c r="J197" s="44"/>
      <c r="K197" s="44"/>
      <c r="L197" s="44"/>
      <c r="M197" s="94"/>
      <c r="N197" s="94"/>
      <c r="O197" s="94"/>
    </row>
    <row r="198" spans="1:15">
      <c r="A198" s="38"/>
      <c r="B198" s="90"/>
      <c r="C198" s="8"/>
      <c r="G198" s="95"/>
      <c r="H198" s="95"/>
      <c r="I198" s="7"/>
      <c r="J198" s="44"/>
      <c r="K198" s="44"/>
      <c r="L198" s="44"/>
      <c r="M198" s="94"/>
      <c r="N198" s="94"/>
      <c r="O198" s="94"/>
    </row>
    <row r="199" spans="1:15">
      <c r="A199" s="96"/>
      <c r="B199" s="97"/>
      <c r="C199" s="93" t="s">
        <v>173</v>
      </c>
      <c r="D199" s="9"/>
      <c r="G199" s="261" t="s">
        <v>76</v>
      </c>
      <c r="H199" s="261"/>
      <c r="I199" s="10"/>
      <c r="J199" s="10"/>
      <c r="K199" s="10"/>
      <c r="L199" s="10"/>
    </row>
    <row r="200" spans="1:15">
      <c r="A200" s="98" t="s">
        <v>159</v>
      </c>
      <c r="B200" s="10"/>
      <c r="C200" s="11"/>
      <c r="D200" s="10"/>
      <c r="G200" s="7"/>
      <c r="H200" s="7"/>
      <c r="I200" s="10"/>
      <c r="J200" s="10"/>
      <c r="K200" s="10"/>
      <c r="L200" s="10"/>
    </row>
    <row r="201" spans="1:15">
      <c r="A201" s="38"/>
      <c r="B201" s="90"/>
      <c r="E201" s="99"/>
      <c r="F201" s="99"/>
      <c r="G201" s="99"/>
      <c r="H201" s="99"/>
      <c r="I201" s="99"/>
      <c r="J201" s="7"/>
      <c r="K201" s="7"/>
      <c r="L201" s="7"/>
    </row>
  </sheetData>
  <mergeCells count="16">
    <mergeCell ref="A194:G194"/>
    <mergeCell ref="G199:H199"/>
    <mergeCell ref="E12:J12"/>
    <mergeCell ref="L12:O12"/>
    <mergeCell ref="N1:O1"/>
    <mergeCell ref="A1:D1"/>
    <mergeCell ref="L7:O7"/>
    <mergeCell ref="L8:O8"/>
    <mergeCell ref="L11:O11"/>
    <mergeCell ref="B3:H3"/>
    <mergeCell ref="E9:J9"/>
    <mergeCell ref="L9:O9"/>
    <mergeCell ref="E7:J7"/>
    <mergeCell ref="E8:J8"/>
    <mergeCell ref="E11:J11"/>
    <mergeCell ref="A2:M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JLP(R)FP-Ril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Martina</cp:lastModifiedBy>
  <cp:lastPrinted>2018-09-25T07:30:09Z</cp:lastPrinted>
  <dcterms:created xsi:type="dcterms:W3CDTF">2007-11-26T13:30:35Z</dcterms:created>
  <dcterms:modified xsi:type="dcterms:W3CDTF">2018-12-08T12:31:08Z</dcterms:modified>
</cp:coreProperties>
</file>