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05" windowWidth="15480" windowHeight="11580" activeTab="1"/>
  </bookViews>
  <sheets>
    <sheet name="JLP(R)FP-Ril" sheetId="5" r:id="rId1"/>
    <sheet name="OPĆI DIO" sheetId="6" r:id="rId2"/>
  </sheets>
  <calcPr calcId="125725"/>
</workbook>
</file>

<file path=xl/calcChain.xml><?xml version="1.0" encoding="utf-8"?>
<calcChain xmlns="http://schemas.openxmlformats.org/spreadsheetml/2006/main">
  <c r="F188" i="5"/>
  <c r="F42"/>
  <c r="F51"/>
  <c r="F90"/>
  <c r="F111"/>
  <c r="C12" i="6"/>
  <c r="D12" s="1"/>
  <c r="D11" s="1"/>
  <c r="C9"/>
  <c r="D9" s="1"/>
  <c r="D8" s="1"/>
  <c r="O43" i="5"/>
  <c r="O44"/>
  <c r="O45"/>
  <c r="O46"/>
  <c r="O47"/>
  <c r="O48"/>
  <c r="O49"/>
  <c r="O50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77"/>
  <c r="O78"/>
  <c r="O79"/>
  <c r="O80"/>
  <c r="O81"/>
  <c r="O82"/>
  <c r="O83"/>
  <c r="O84"/>
  <c r="O85"/>
  <c r="O86"/>
  <c r="O87"/>
  <c r="O88"/>
  <c r="O89"/>
  <c r="O91"/>
  <c r="O92"/>
  <c r="O93"/>
  <c r="O94"/>
  <c r="O95"/>
  <c r="O96"/>
  <c r="O98"/>
  <c r="O100"/>
  <c r="O101"/>
  <c r="O102"/>
  <c r="O103"/>
  <c r="O104"/>
  <c r="O105"/>
  <c r="O106"/>
  <c r="O107"/>
  <c r="O108"/>
  <c r="O109"/>
  <c r="O110"/>
  <c r="O113"/>
  <c r="O114"/>
  <c r="O115"/>
  <c r="O116"/>
  <c r="O117"/>
  <c r="O118"/>
  <c r="O119"/>
  <c r="O120"/>
  <c r="O121"/>
  <c r="O122"/>
  <c r="O123"/>
  <c r="O124"/>
  <c r="O125"/>
  <c r="O126"/>
  <c r="O127"/>
  <c r="O128"/>
  <c r="O129"/>
  <c r="O130"/>
  <c r="O131"/>
  <c r="O132"/>
  <c r="O133"/>
  <c r="O134"/>
  <c r="O135"/>
  <c r="O136"/>
  <c r="O137"/>
  <c r="O138"/>
  <c r="O139"/>
  <c r="O140"/>
  <c r="O141"/>
  <c r="O142"/>
  <c r="O143"/>
  <c r="O144"/>
  <c r="O145"/>
  <c r="O146"/>
  <c r="O147"/>
  <c r="O148"/>
  <c r="O149"/>
  <c r="O150"/>
  <c r="O151"/>
  <c r="O152"/>
  <c r="O153"/>
  <c r="O154"/>
  <c r="O155"/>
  <c r="O156"/>
  <c r="O157"/>
  <c r="O158"/>
  <c r="O159"/>
  <c r="O160"/>
  <c r="O161"/>
  <c r="O162"/>
  <c r="O163"/>
  <c r="O164"/>
  <c r="O165"/>
  <c r="O166"/>
  <c r="O167"/>
  <c r="O168"/>
  <c r="O169"/>
  <c r="O170"/>
  <c r="O171"/>
  <c r="O172"/>
  <c r="O173"/>
  <c r="O174"/>
  <c r="O175"/>
  <c r="O176"/>
  <c r="O177"/>
  <c r="O178"/>
  <c r="O179"/>
  <c r="O180"/>
  <c r="O181"/>
  <c r="O182"/>
  <c r="O183"/>
  <c r="O184"/>
  <c r="O185"/>
  <c r="O186"/>
  <c r="O187"/>
  <c r="N44"/>
  <c r="N45"/>
  <c r="N46"/>
  <c r="N47"/>
  <c r="N48"/>
  <c r="N49"/>
  <c r="N50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1"/>
  <c r="N92"/>
  <c r="N93"/>
  <c r="N94"/>
  <c r="N95"/>
  <c r="N96"/>
  <c r="N98"/>
  <c r="N100"/>
  <c r="N101"/>
  <c r="N102"/>
  <c r="N103"/>
  <c r="N104"/>
  <c r="N105"/>
  <c r="N106"/>
  <c r="N107"/>
  <c r="N108"/>
  <c r="N109"/>
  <c r="N110"/>
  <c r="N113"/>
  <c r="N114"/>
  <c r="N115"/>
  <c r="N116"/>
  <c r="N117"/>
  <c r="N118"/>
  <c r="N119"/>
  <c r="N120"/>
  <c r="N121"/>
  <c r="N122"/>
  <c r="N123"/>
  <c r="N124"/>
  <c r="N125"/>
  <c r="N126"/>
  <c r="N127"/>
  <c r="N128"/>
  <c r="N129"/>
  <c r="N130"/>
  <c r="N131"/>
  <c r="N132"/>
  <c r="N133"/>
  <c r="N134"/>
  <c r="N135"/>
  <c r="N136"/>
  <c r="N137"/>
  <c r="N138"/>
  <c r="N139"/>
  <c r="N140"/>
  <c r="N141"/>
  <c r="N142"/>
  <c r="N143"/>
  <c r="N144"/>
  <c r="N145"/>
  <c r="N146"/>
  <c r="N147"/>
  <c r="N148"/>
  <c r="N149"/>
  <c r="N150"/>
  <c r="N151"/>
  <c r="N152"/>
  <c r="N153"/>
  <c r="N154"/>
  <c r="N155"/>
  <c r="N156"/>
  <c r="N157"/>
  <c r="N158"/>
  <c r="N159"/>
  <c r="N160"/>
  <c r="N161"/>
  <c r="N162"/>
  <c r="N163"/>
  <c r="N164"/>
  <c r="N165"/>
  <c r="N166"/>
  <c r="N167"/>
  <c r="N168"/>
  <c r="N169"/>
  <c r="N170"/>
  <c r="N171"/>
  <c r="N172"/>
  <c r="N173"/>
  <c r="N174"/>
  <c r="N175"/>
  <c r="N176"/>
  <c r="N177"/>
  <c r="N178"/>
  <c r="N179"/>
  <c r="N180"/>
  <c r="N181"/>
  <c r="N182"/>
  <c r="N183"/>
  <c r="N184"/>
  <c r="N185"/>
  <c r="N186"/>
  <c r="N187"/>
  <c r="N43"/>
  <c r="E154"/>
  <c r="H90"/>
  <c r="B11" i="6"/>
  <c r="H51" i="5"/>
  <c r="H42"/>
  <c r="H188"/>
  <c r="B10"/>
  <c r="E153"/>
  <c r="E53"/>
  <c r="E52" s="1"/>
  <c r="C43"/>
  <c r="C44"/>
  <c r="C45"/>
  <c r="C46"/>
  <c r="C47"/>
  <c r="C48"/>
  <c r="C49"/>
  <c r="C50"/>
  <c r="C54"/>
  <c r="N54" s="1"/>
  <c r="O54" s="1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1"/>
  <c r="C92"/>
  <c r="C93"/>
  <c r="C94"/>
  <c r="C95"/>
  <c r="C96"/>
  <c r="C98"/>
  <c r="C99"/>
  <c r="N99" s="1"/>
  <c r="O99" s="1"/>
  <c r="C100"/>
  <c r="C101"/>
  <c r="C102"/>
  <c r="C103"/>
  <c r="C104"/>
  <c r="C105"/>
  <c r="C106"/>
  <c r="C107"/>
  <c r="C108"/>
  <c r="C109"/>
  <c r="C110"/>
  <c r="C111"/>
  <c r="N111" s="1"/>
  <c r="O111" s="1"/>
  <c r="C112"/>
  <c r="N112" s="1"/>
  <c r="O112" s="1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B13"/>
  <c r="H177"/>
  <c r="H164"/>
  <c r="H163"/>
  <c r="H159"/>
  <c r="H173"/>
  <c r="H180"/>
  <c r="H181"/>
  <c r="H169"/>
  <c r="H165"/>
  <c r="H153"/>
  <c r="H154"/>
  <c r="H155"/>
  <c r="H138"/>
  <c r="H150"/>
  <c r="H147"/>
  <c r="H145"/>
  <c r="H143"/>
  <c r="H139"/>
  <c r="H134"/>
  <c r="H135"/>
  <c r="H127"/>
  <c r="H123"/>
  <c r="H118"/>
  <c r="H116"/>
  <c r="H111"/>
  <c r="H105"/>
  <c r="H102"/>
  <c r="H97"/>
  <c r="H91"/>
  <c r="H68"/>
  <c r="H88"/>
  <c r="H86"/>
  <c r="H83"/>
  <c r="H77"/>
  <c r="H69"/>
  <c r="H65"/>
  <c r="H52"/>
  <c r="H62"/>
  <c r="H53"/>
  <c r="E118"/>
  <c r="E69"/>
  <c r="E143"/>
  <c r="E138"/>
  <c r="E77"/>
  <c r="E86"/>
  <c r="E68"/>
  <c r="E123"/>
  <c r="E127"/>
  <c r="E91"/>
  <c r="E150"/>
  <c r="E155"/>
  <c r="E105"/>
  <c r="E102"/>
  <c r="E97"/>
  <c r="E90" s="1"/>
  <c r="C90" s="1"/>
  <c r="N90" s="1"/>
  <c r="O90" s="1"/>
  <c r="E83"/>
  <c r="G188"/>
  <c r="D188"/>
  <c r="J188"/>
  <c r="J42"/>
  <c r="J51"/>
  <c r="J134"/>
  <c r="J135"/>
  <c r="J90"/>
  <c r="J91"/>
  <c r="J52"/>
  <c r="J53"/>
  <c r="G42"/>
  <c r="G51"/>
  <c r="G43"/>
  <c r="G52"/>
  <c r="G46"/>
  <c r="D42"/>
  <c r="D51"/>
  <c r="D138"/>
  <c r="D90"/>
  <c r="D118"/>
  <c r="D43"/>
  <c r="D44"/>
  <c r="D46"/>
  <c r="D48"/>
  <c r="D147"/>
  <c r="C11" i="6"/>
  <c r="C8"/>
  <c r="B8"/>
  <c r="C97" i="5" l="1"/>
  <c r="N97" s="1"/>
  <c r="O97" s="1"/>
  <c r="E51"/>
  <c r="C51" s="1"/>
  <c r="N51" s="1"/>
  <c r="O51" s="1"/>
  <c r="C52"/>
  <c r="N52" s="1"/>
  <c r="O52" s="1"/>
  <c r="C53"/>
  <c r="N53" s="1"/>
  <c r="O53" s="1"/>
  <c r="E42" l="1"/>
  <c r="E188" s="1"/>
  <c r="C42" l="1"/>
  <c r="N42" s="1"/>
  <c r="O42" s="1"/>
  <c r="C188"/>
  <c r="N188" s="1"/>
  <c r="O188" s="1"/>
  <c r="B8"/>
  <c r="B14" s="1"/>
  <c r="B16" s="1"/>
</calcChain>
</file>

<file path=xl/sharedStrings.xml><?xml version="1.0" encoding="utf-8"?>
<sst xmlns="http://schemas.openxmlformats.org/spreadsheetml/2006/main" count="217" uniqueCount="197">
  <si>
    <t>Naziv računa</t>
  </si>
  <si>
    <t>Donacije</t>
  </si>
  <si>
    <t>Ostali nespomenuti rashodi poslovanja</t>
  </si>
  <si>
    <t xml:space="preserve">Rashodi za materijal i energiju </t>
  </si>
  <si>
    <t xml:space="preserve">Rashodi za usluge </t>
  </si>
  <si>
    <t>Financijski rashodi</t>
  </si>
  <si>
    <t xml:space="preserve">Ostali financijski rashodi </t>
  </si>
  <si>
    <t xml:space="preserve">Rashodi za zaposlene </t>
  </si>
  <si>
    <t>Prihodi za posebne namjene</t>
  </si>
  <si>
    <t>Opći prihodi i primici</t>
  </si>
  <si>
    <t>M.P.</t>
  </si>
  <si>
    <t>Pomoći</t>
  </si>
  <si>
    <t>Obrazac JLP(R)S FP-RiI</t>
  </si>
  <si>
    <t>Korisnik proračuna</t>
  </si>
  <si>
    <t>Prihodi i primici</t>
  </si>
  <si>
    <t>Ukupno</t>
  </si>
  <si>
    <t>Brojčana oznaka i naziv glavnog programa</t>
  </si>
  <si>
    <t>Račun rashoda/izdatka</t>
  </si>
  <si>
    <t>Ostali rashodi za zaposlene</t>
  </si>
  <si>
    <t>Materijalni rashodi</t>
  </si>
  <si>
    <t xml:space="preserve">Plaće   </t>
  </si>
  <si>
    <t xml:space="preserve">Rashodi za nabavu proizvodne dugotrajne imovine </t>
  </si>
  <si>
    <t xml:space="preserve">Postrojenja i oprema </t>
  </si>
  <si>
    <t xml:space="preserve">Knjige, umjetnička djela </t>
  </si>
  <si>
    <t>Namjenski primici od zaduživ.</t>
  </si>
  <si>
    <t xml:space="preserve">UKUPNO </t>
  </si>
  <si>
    <t>Doprinosi na plaće</t>
  </si>
  <si>
    <t>Nakn.tr.osob.izvan rad.odn.</t>
  </si>
  <si>
    <t>Ulaganja u računalne prog.</t>
  </si>
  <si>
    <t>Plaće za redovan rad</t>
  </si>
  <si>
    <t>Ostal rashodi za zaposlene</t>
  </si>
  <si>
    <t>Dop.za obv.zdrav.osig.</t>
  </si>
  <si>
    <t>Dop.za obv.zdr.os.u sl.nez.</t>
  </si>
  <si>
    <t>Službena putovanja</t>
  </si>
  <si>
    <t>Naknade za prijevoz</t>
  </si>
  <si>
    <t>Stručno usavršavanje</t>
  </si>
  <si>
    <t>Uredski materijal</t>
  </si>
  <si>
    <t>Električna energija</t>
  </si>
  <si>
    <t>Mat.i dij.za tek.i inv.održ.</t>
  </si>
  <si>
    <t>Sitan inventar i auto gume</t>
  </si>
  <si>
    <t>Usluge tel.,pošte i prijevoza</t>
  </si>
  <si>
    <t>Usl. Tek.i inv.održ.opreme</t>
  </si>
  <si>
    <t>Usl. Promidžbe i informiranja</t>
  </si>
  <si>
    <t>Komunalne usluge</t>
  </si>
  <si>
    <t>Zdravst. I veterin.usluge</t>
  </si>
  <si>
    <t>Intelektualne i osobne usluge</t>
  </si>
  <si>
    <t>Računalne usluge</t>
  </si>
  <si>
    <t>Ostale usluge</t>
  </si>
  <si>
    <t>Reprezentacija</t>
  </si>
  <si>
    <t>Članarine</t>
  </si>
  <si>
    <t>Bank.usl.i usl.plat.prometa</t>
  </si>
  <si>
    <t>Uredska oprema i namještaj</t>
  </si>
  <si>
    <t>Komunikacijska oprema</t>
  </si>
  <si>
    <t>Sportska i glazbena oprema</t>
  </si>
  <si>
    <t>Ostala oprema</t>
  </si>
  <si>
    <t>Knjige</t>
  </si>
  <si>
    <t>Zatezne kamate</t>
  </si>
  <si>
    <t>Premije osiguranja</t>
  </si>
  <si>
    <t>Pristojbe i naknade</t>
  </si>
  <si>
    <t>Oprema za održavanje i zaštitu</t>
  </si>
  <si>
    <t>Nakn. Za koriš. Osob. Aut. U sl. svrhe</t>
  </si>
  <si>
    <t>Sl.rad.i zašt.odjeća i obuća</t>
  </si>
  <si>
    <t>Prihodi od financijske imovine</t>
  </si>
  <si>
    <t>Naknade troškova zaposlenima</t>
  </si>
  <si>
    <t>Zakupnine i najamnine</t>
  </si>
  <si>
    <t>Nematerijalna imovina</t>
  </si>
  <si>
    <t>Ostala prava</t>
  </si>
  <si>
    <t>Rashodi za nabavu neproizvedene dugotrajne imovine</t>
  </si>
  <si>
    <t>Negativne tečajne razlike</t>
  </si>
  <si>
    <t>GLAZBENA ŠKOLA JOSIPA RUNJANINA</t>
  </si>
  <si>
    <t>01 Glazbena škola Josipa Runjanina Vinkovci</t>
  </si>
  <si>
    <t>Vlastiti</t>
  </si>
  <si>
    <t>Državni proračun- MZO</t>
  </si>
  <si>
    <t>Županijski proračun</t>
  </si>
  <si>
    <t xml:space="preserve">(Zlatko Dovhanj) </t>
  </si>
  <si>
    <t>Gradski  proračun- DEC.</t>
  </si>
  <si>
    <t>Gradski proračun</t>
  </si>
  <si>
    <t>Materijal i sirovine</t>
  </si>
  <si>
    <t>Umjetnička djela- izložena u galerijama</t>
  </si>
  <si>
    <t>Brojčana oznaka i naziv programa:  8532 Tehničko i strukovno obrazovanje</t>
  </si>
  <si>
    <t>Brojčana oznaka funkcijske klasifikacije:   912 Osnovno obrazovanje</t>
  </si>
  <si>
    <t>Brojčana oznaka lokacijske klasifikacije:   487 Vinkovci</t>
  </si>
  <si>
    <t>Dnevnice za sl. put u zemlji</t>
  </si>
  <si>
    <t>Dnevnice za sl.put u inozemstvu</t>
  </si>
  <si>
    <t>Naknada za smještaj na sl.put u zemlji</t>
  </si>
  <si>
    <t>Naknada za smještaj na sl. putu u inozemstvu</t>
  </si>
  <si>
    <t>Naknade za prijevoz na sl.putu u zemlji</t>
  </si>
  <si>
    <t>Naknade za prijevoz na sl.putu u inozemstvu</t>
  </si>
  <si>
    <t>Dnevnice Per Diem</t>
  </si>
  <si>
    <t>Seminari,savjetovanja i simpoziji</t>
  </si>
  <si>
    <t>Tečajevi i stručni ispiti</t>
  </si>
  <si>
    <t>Ostale naknade tr.zaposlenima</t>
  </si>
  <si>
    <t>Literatura,publik.,časop.i glasila</t>
  </si>
  <si>
    <t>Arhivski materijal</t>
  </si>
  <si>
    <t>Mater.i sred.za čišć.i održavanje</t>
  </si>
  <si>
    <t>Mater.za higij.potrebe i njegu</t>
  </si>
  <si>
    <t>Ostali mater.za potrebe red.poslov.</t>
  </si>
  <si>
    <t>Topla voda, toplana</t>
  </si>
  <si>
    <t>Plin</t>
  </si>
  <si>
    <t>Motorni benzin i dizel gorivo</t>
  </si>
  <si>
    <t>Ostali mater.za proiz.energ,ugljen, drvo</t>
  </si>
  <si>
    <t>Usluge telefona,telefaxa</t>
  </si>
  <si>
    <t>Poštarina, pisma,tiskanice</t>
  </si>
  <si>
    <t>Mat.i dij.za tek.i inv.održ. Građ.objekata</t>
  </si>
  <si>
    <t>Ostali mat.i dijelovi za tek.i inv.održ.</t>
  </si>
  <si>
    <t>Tisak</t>
  </si>
  <si>
    <t>Ostale usluge promidž.i inform.</t>
  </si>
  <si>
    <t>Uslug.tek.i inv.održ.građ.objekata</t>
  </si>
  <si>
    <t>Usluge tek. I invest.održ.postr. I opreme</t>
  </si>
  <si>
    <t>Usluge tek. I invest.održ.prijevoz.sredst.</t>
  </si>
  <si>
    <t>Opskrba vodom</t>
  </si>
  <si>
    <t>Iznašanje i odvoz smeća</t>
  </si>
  <si>
    <t>Deratizacija i dezinsekcija</t>
  </si>
  <si>
    <t>Dimnjačarske i ekološke usluge</t>
  </si>
  <si>
    <t>Ostale komunalne usluge</t>
  </si>
  <si>
    <t>Zakupnine i najamnine za građ.objekte</t>
  </si>
  <si>
    <t>Zakupnine i najamnine za opremu</t>
  </si>
  <si>
    <t>Obvezni i preventivni zdravst.pregl.zap.</t>
  </si>
  <si>
    <t>Autorski honorari</t>
  </si>
  <si>
    <t>Ugovori o djelu</t>
  </si>
  <si>
    <t>Usluge odvjetnika i pravnog savjetovanja</t>
  </si>
  <si>
    <t>Ostale intelektualne usluge</t>
  </si>
  <si>
    <t>Usluge razvoja sotvarea</t>
  </si>
  <si>
    <t>Ostale računalne usluge</t>
  </si>
  <si>
    <t>Film i izrada fotografija</t>
  </si>
  <si>
    <t>Usluga čuvanja imovine i osoba</t>
  </si>
  <si>
    <t>Ostale nespomenute usluge</t>
  </si>
  <si>
    <t>Premija osiguranja zaposlenih</t>
  </si>
  <si>
    <t>Tuzemne članarine</t>
  </si>
  <si>
    <t>Usluge banaka</t>
  </si>
  <si>
    <t>Rashodi protokola(vijenci,svijeće,cvijeće)</t>
  </si>
  <si>
    <t>Grafičke i tiskars.usl.,usluge kopiranja,uvezivanja</t>
  </si>
  <si>
    <t>Naknade troškova službenog puta</t>
  </si>
  <si>
    <t>Računala i računalna oprema</t>
  </si>
  <si>
    <t>Ostala uredska oprema</t>
  </si>
  <si>
    <t>Ostala oprema za održavanje i zaštitu</t>
  </si>
  <si>
    <t>Glazbeni instrumenti i oprema</t>
  </si>
  <si>
    <t>Djela likovnih umjetnika</t>
  </si>
  <si>
    <t>Javnobilježničke pristojbe</t>
  </si>
  <si>
    <t>Premija osiguranja prijevoz.sredstava</t>
  </si>
  <si>
    <t>Premija osiguranja ostale imovine</t>
  </si>
  <si>
    <t>Naknada ostalih troškova</t>
  </si>
  <si>
    <t>Usluge pri registraciji prijevoz.sredstava</t>
  </si>
  <si>
    <t>Usluge ažuriranja računalnih baza</t>
  </si>
  <si>
    <t>Ostale zakupnine i najamine</t>
  </si>
  <si>
    <t>Ostale usluge za komunikaciju i prijevoz</t>
  </si>
  <si>
    <t>Rent a car i taxy prijevoz</t>
  </si>
  <si>
    <t>Usluge interneta</t>
  </si>
  <si>
    <t>Zakupnine i najamnine za prijevozna sredstva</t>
  </si>
  <si>
    <t>Čišćenje i pranje</t>
  </si>
  <si>
    <t>Ostale usluge tek.invest.održavanja</t>
  </si>
  <si>
    <t>Uredski namještaj</t>
  </si>
  <si>
    <t>Oprema za ventilaciju,grijanje i hlađenje</t>
  </si>
  <si>
    <t>Vlastiti prihodi</t>
  </si>
  <si>
    <t>Predsjednik školskog odbora</t>
  </si>
  <si>
    <t>Brojčana oznaka i naziv aktivnosti:  01887211</t>
  </si>
  <si>
    <t>Ravnatelj:</t>
  </si>
  <si>
    <t xml:space="preserve">(Darko Domaćinović) </t>
  </si>
  <si>
    <t>Telefoni i ostali uređaji</t>
  </si>
  <si>
    <t>Novč.naknada zbog nezapoš.invalida</t>
  </si>
  <si>
    <t xml:space="preserve"> Procjena 2020.</t>
  </si>
  <si>
    <t>Prihodi od nefin. Im. i nadoknade šteta s osnova osiguranja</t>
  </si>
  <si>
    <t>Procjena 2020.</t>
  </si>
  <si>
    <t>Radio i TV prijemnici</t>
  </si>
  <si>
    <t>Ostala komunikacijska oprema</t>
  </si>
  <si>
    <t>Oprema za održavanje prostorija</t>
  </si>
  <si>
    <t>PRIHODI UKUPNO</t>
  </si>
  <si>
    <t>PRIHODI POSLOVANJA</t>
  </si>
  <si>
    <t>PRIHODI OD PRODAJE NEFINANCIJSKE IMOVINE</t>
  </si>
  <si>
    <t>RASHODI UKUPNO</t>
  </si>
  <si>
    <t>RASHODI POSLOVANJA</t>
  </si>
  <si>
    <t>RASHODI ZA NEFINANCIJSKU IMOVINU</t>
  </si>
  <si>
    <t>RAZLIKA- VIŠAK / MANJAK</t>
  </si>
  <si>
    <t>VIŠAK / MANJAK IZ PRETHODNE GODINE</t>
  </si>
  <si>
    <t>PRIMICI OD FINANCIJSKE IMOVINE I ZADUŽIVANJA</t>
  </si>
  <si>
    <t>IZDACI ZA FINANCIJSU IMOVINU I OTPLATU ZAJMOVA</t>
  </si>
  <si>
    <t>NETO FINANCIRANJE</t>
  </si>
  <si>
    <t>VIŠAK / MANJAK + NETO FINANCIRANJE</t>
  </si>
  <si>
    <t>Ravnatelj: ______________________</t>
  </si>
  <si>
    <t>Predsjednik Školskog odbora: ______________________</t>
  </si>
  <si>
    <t>Projekcija plana za 2020.</t>
  </si>
  <si>
    <t xml:space="preserve">OPĆI DIO </t>
  </si>
  <si>
    <t xml:space="preserve">Prijedlog financijskog plana - Plan rashoda i izdataka 2019. i procjene 2020. i 2021. </t>
  </si>
  <si>
    <t>Plan 2019.</t>
  </si>
  <si>
    <t>Procjena 2021.</t>
  </si>
  <si>
    <t xml:space="preserve">Plan 2019. </t>
  </si>
  <si>
    <t xml:space="preserve"> Procjena 2021.</t>
  </si>
  <si>
    <t xml:space="preserve">PRIJEDLOG FINANCIJSKOG PLANA GLAZBENE ŠKOLE JOSIPA RUNJANINA ZA 2019. </t>
  </si>
  <si>
    <t>PROJEKCIJA PLANA ZA 2020. I 2021. GODINU</t>
  </si>
  <si>
    <t xml:space="preserve">Novi plan za 2019. </t>
  </si>
  <si>
    <t>Projekcija plana za 2021.</t>
  </si>
  <si>
    <t xml:space="preserve">Pokrivanje manjka iz 2018. </t>
  </si>
  <si>
    <t>AKCIJSKI PLAN SMANJENJA MANJKA IZ PRETHODNE GODINE</t>
  </si>
  <si>
    <t xml:space="preserve">Manjak u 2018. godini </t>
  </si>
  <si>
    <t xml:space="preserve">PLAN SMANJENJA MANJKA ZA 2019. GODINU </t>
  </si>
  <si>
    <t xml:space="preserve">                                 M.P.                                 12.11.2018.</t>
  </si>
  <si>
    <t>Datum: 12.11.2018.</t>
  </si>
</sst>
</file>

<file path=xl/styles.xml><?xml version="1.0" encoding="utf-8"?>
<styleSheet xmlns="http://schemas.openxmlformats.org/spreadsheetml/2006/main">
  <numFmts count="2">
    <numFmt numFmtId="43" formatCode="_-* #,##0.00\ _k_n_-;\-* #,##0.00\ _k_n_-;_-* &quot;-&quot;??\ _k_n_-;_-@_-"/>
    <numFmt numFmtId="164" formatCode="#,##0.00\ _k_n"/>
  </numFmts>
  <fonts count="28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i/>
      <sz val="14"/>
      <name val="Arial"/>
      <family val="2"/>
      <charset val="238"/>
    </font>
    <font>
      <sz val="14"/>
      <name val="Times New Roman"/>
      <family val="1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14"/>
      <name val="Arial Narrow"/>
      <family val="2"/>
      <charset val="238"/>
    </font>
    <font>
      <b/>
      <i/>
      <sz val="14"/>
      <name val="Times New Roman"/>
      <family val="1"/>
    </font>
    <font>
      <b/>
      <sz val="14"/>
      <name val="Times New Roman"/>
      <family val="1"/>
    </font>
    <font>
      <b/>
      <sz val="14"/>
      <color theme="0"/>
      <name val="Arial"/>
      <family val="2"/>
      <charset val="238"/>
    </font>
    <font>
      <sz val="14"/>
      <color theme="0"/>
      <name val="Arial"/>
      <family val="2"/>
      <charset val="238"/>
    </font>
    <font>
      <b/>
      <sz val="14"/>
      <name val="Times New Roman"/>
      <family val="1"/>
      <charset val="238"/>
    </font>
    <font>
      <i/>
      <sz val="14"/>
      <name val="Arial"/>
      <family val="2"/>
      <charset val="238"/>
    </font>
    <font>
      <b/>
      <sz val="14"/>
      <color theme="1" tint="4.9989318521683403E-2"/>
      <name val="Arial"/>
      <family val="2"/>
      <charset val="238"/>
    </font>
    <font>
      <b/>
      <sz val="14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sz val="10"/>
      <name val="Arial"/>
      <charset val="238"/>
    </font>
    <font>
      <b/>
      <sz val="16"/>
      <color theme="1"/>
      <name val="Calibri"/>
      <family val="2"/>
      <charset val="238"/>
      <scheme val="minor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sz val="16"/>
      <name val="Times New Roman"/>
      <family val="1"/>
    </font>
    <font>
      <sz val="16"/>
      <name val="Times New Roman"/>
      <family val="1"/>
      <charset val="238"/>
    </font>
    <font>
      <i/>
      <sz val="16"/>
      <name val="Arial"/>
      <family val="2"/>
      <charset val="238"/>
    </font>
    <font>
      <b/>
      <sz val="16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 tint="4.9989318521683403E-2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9">
    <xf numFmtId="0" fontId="0" fillId="0" borderId="0"/>
    <xf numFmtId="0" fontId="4" fillId="0" borderId="0"/>
    <xf numFmtId="43" fontId="3" fillId="0" borderId="0" applyFont="0" applyFill="0" applyBorder="0" applyAlignment="0" applyProtection="0"/>
    <xf numFmtId="0" fontId="2" fillId="0" borderId="0"/>
    <xf numFmtId="0" fontId="1" fillId="0" borderId="0"/>
    <xf numFmtId="0" fontId="20" fillId="0" borderId="0"/>
    <xf numFmtId="0" fontId="3" fillId="0" borderId="0"/>
    <xf numFmtId="43" fontId="3" fillId="0" borderId="0" applyFont="0" applyFill="0" applyBorder="0" applyAlignment="0" applyProtection="0"/>
    <xf numFmtId="0" fontId="1" fillId="0" borderId="0"/>
  </cellStyleXfs>
  <cellXfs count="339">
    <xf numFmtId="0" fontId="0" fillId="0" borderId="0" xfId="0"/>
    <xf numFmtId="3" fontId="7" fillId="0" borderId="0" xfId="0" applyNumberFormat="1" applyFont="1"/>
    <xf numFmtId="4" fontId="7" fillId="0" borderId="0" xfId="0" applyNumberFormat="1" applyFont="1"/>
    <xf numFmtId="0" fontId="9" fillId="0" borderId="0" xfId="0" applyFont="1" applyAlignment="1">
      <alignment horizontal="center" wrapText="1"/>
    </xf>
    <xf numFmtId="0" fontId="8" fillId="0" borderId="0" xfId="0" applyNumberFormat="1" applyFont="1" applyAlignment="1">
      <alignment horizontal="center" wrapText="1"/>
    </xf>
    <xf numFmtId="0" fontId="8" fillId="0" borderId="0" xfId="0" applyFont="1" applyAlignment="1">
      <alignment horizontal="center" wrapText="1"/>
    </xf>
    <xf numFmtId="3" fontId="8" fillId="0" borderId="1" xfId="0" quotePrefix="1" applyNumberFormat="1" applyFont="1" applyBorder="1" applyAlignment="1">
      <alignment horizontal="left"/>
    </xf>
    <xf numFmtId="3" fontId="9" fillId="0" borderId="0" xfId="0" applyNumberFormat="1" applyFont="1" applyBorder="1"/>
    <xf numFmtId="4" fontId="9" fillId="0" borderId="0" xfId="0" applyNumberFormat="1" applyFont="1" applyBorder="1"/>
    <xf numFmtId="3" fontId="9" fillId="0" borderId="0" xfId="0" applyNumberFormat="1" applyFont="1" applyBorder="1" applyAlignment="1">
      <alignment wrapText="1"/>
    </xf>
    <xf numFmtId="3" fontId="9" fillId="0" borderId="0" xfId="0" applyNumberFormat="1" applyFont="1"/>
    <xf numFmtId="4" fontId="9" fillId="0" borderId="0" xfId="0" applyNumberFormat="1" applyFont="1"/>
    <xf numFmtId="3" fontId="8" fillId="0" borderId="0" xfId="0" applyNumberFormat="1" applyFont="1" applyAlignment="1">
      <alignment horizontal="left"/>
    </xf>
    <xf numFmtId="3" fontId="8" fillId="0" borderId="0" xfId="0" applyNumberFormat="1" applyFont="1"/>
    <xf numFmtId="4" fontId="8" fillId="0" borderId="0" xfId="0" applyNumberFormat="1" applyFont="1"/>
    <xf numFmtId="3" fontId="9" fillId="0" borderId="0" xfId="0" applyNumberFormat="1" applyFont="1" applyAlignment="1">
      <alignment wrapText="1"/>
    </xf>
    <xf numFmtId="3" fontId="8" fillId="0" borderId="0" xfId="0" quotePrefix="1" applyNumberFormat="1" applyFont="1" applyAlignment="1">
      <alignment horizontal="left"/>
    </xf>
    <xf numFmtId="3" fontId="10" fillId="0" borderId="0" xfId="0" applyNumberFormat="1" applyFont="1" applyBorder="1" applyAlignment="1">
      <alignment horizontal="left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right"/>
    </xf>
    <xf numFmtId="4" fontId="8" fillId="3" borderId="2" xfId="2" applyNumberFormat="1" applyFont="1" applyFill="1" applyBorder="1" applyAlignment="1">
      <alignment horizontal="right"/>
    </xf>
    <xf numFmtId="3" fontId="10" fillId="0" borderId="0" xfId="0" applyNumberFormat="1" applyFont="1" applyAlignment="1">
      <alignment horizontal="center" vertical="center"/>
    </xf>
    <xf numFmtId="3" fontId="10" fillId="4" borderId="0" xfId="0" applyNumberFormat="1" applyFont="1" applyFill="1" applyAlignment="1">
      <alignment horizontal="center" vertical="center"/>
    </xf>
    <xf numFmtId="3" fontId="10" fillId="0" borderId="0" xfId="0" applyNumberFormat="1" applyFont="1" applyAlignment="1">
      <alignment horizontal="left" vertical="center"/>
    </xf>
    <xf numFmtId="4" fontId="8" fillId="0" borderId="2" xfId="0" quotePrefix="1" applyNumberFormat="1" applyFont="1" applyBorder="1" applyAlignment="1">
      <alignment horizontal="right" wrapText="1"/>
    </xf>
    <xf numFmtId="3" fontId="10" fillId="0" borderId="0" xfId="0" applyNumberFormat="1" applyFont="1" applyAlignment="1">
      <alignment horizontal="center"/>
    </xf>
    <xf numFmtId="43" fontId="9" fillId="0" borderId="0" xfId="2" applyFont="1" applyBorder="1"/>
    <xf numFmtId="4" fontId="8" fillId="4" borderId="0" xfId="0" applyNumberFormat="1" applyFont="1" applyFill="1" applyBorder="1"/>
    <xf numFmtId="43" fontId="8" fillId="0" borderId="0" xfId="2" applyFont="1" applyBorder="1"/>
    <xf numFmtId="0" fontId="7" fillId="0" borderId="0" xfId="0" applyNumberFormat="1" applyFont="1" applyAlignment="1">
      <alignment horizontal="center"/>
    </xf>
    <xf numFmtId="0" fontId="7" fillId="0" borderId="0" xfId="0" applyNumberFormat="1" applyFont="1"/>
    <xf numFmtId="3" fontId="7" fillId="0" borderId="0" xfId="0" applyNumberFormat="1" applyFont="1" applyAlignment="1">
      <alignment wrapText="1"/>
    </xf>
    <xf numFmtId="3" fontId="8" fillId="0" borderId="0" xfId="0" quotePrefix="1" applyNumberFormat="1" applyFont="1" applyBorder="1" applyAlignment="1">
      <alignment horizontal="left"/>
    </xf>
    <xf numFmtId="4" fontId="8" fillId="0" borderId="0" xfId="0" quotePrefix="1" applyNumberFormat="1" applyFont="1" applyBorder="1" applyAlignment="1">
      <alignment horizontal="left"/>
    </xf>
    <xf numFmtId="3" fontId="6" fillId="0" borderId="0" xfId="0" quotePrefix="1" applyNumberFormat="1" applyFont="1" applyFill="1" applyBorder="1" applyAlignment="1">
      <alignment horizontal="left"/>
    </xf>
    <xf numFmtId="4" fontId="6" fillId="0" borderId="0" xfId="0" quotePrefix="1" applyNumberFormat="1" applyFont="1" applyFill="1" applyBorder="1" applyAlignment="1">
      <alignment horizontal="left"/>
    </xf>
    <xf numFmtId="3" fontId="6" fillId="0" borderId="0" xfId="0" quotePrefix="1" applyNumberFormat="1" applyFont="1" applyFill="1" applyBorder="1" applyAlignment="1">
      <alignment horizontal="left" wrapText="1"/>
    </xf>
    <xf numFmtId="3" fontId="11" fillId="0" borderId="0" xfId="0" quotePrefix="1" applyNumberFormat="1" applyFont="1" applyFill="1" applyBorder="1" applyAlignment="1">
      <alignment horizontal="left"/>
    </xf>
    <xf numFmtId="0" fontId="8" fillId="0" borderId="0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 wrapText="1"/>
    </xf>
    <xf numFmtId="0" fontId="12" fillId="0" borderId="0" xfId="0" applyNumberFormat="1" applyFont="1" applyBorder="1" applyAlignment="1">
      <alignment horizontal="center" wrapText="1"/>
    </xf>
    <xf numFmtId="3" fontId="7" fillId="0" borderId="0" xfId="0" applyNumberFormat="1" applyFont="1" applyBorder="1"/>
    <xf numFmtId="3" fontId="8" fillId="0" borderId="0" xfId="0" quotePrefix="1" applyNumberFormat="1" applyFont="1" applyFill="1" applyBorder="1" applyAlignment="1">
      <alignment horizontal="left"/>
    </xf>
    <xf numFmtId="3" fontId="8" fillId="0" borderId="0" xfId="0" applyNumberFormat="1" applyFont="1" applyBorder="1"/>
    <xf numFmtId="0" fontId="8" fillId="6" borderId="9" xfId="0" quotePrefix="1" applyNumberFormat="1" applyFont="1" applyFill="1" applyBorder="1" applyAlignment="1">
      <alignment horizontal="center" vertical="center" wrapText="1"/>
    </xf>
    <xf numFmtId="0" fontId="8" fillId="6" borderId="10" xfId="0" applyNumberFormat="1" applyFont="1" applyFill="1" applyBorder="1" applyAlignment="1">
      <alignment horizontal="center" vertical="center" wrapText="1"/>
    </xf>
    <xf numFmtId="4" fontId="8" fillId="6" borderId="10" xfId="0" applyNumberFormat="1" applyFont="1" applyFill="1" applyBorder="1" applyAlignment="1">
      <alignment horizontal="center" vertical="center" wrapText="1"/>
    </xf>
    <xf numFmtId="3" fontId="8" fillId="6" borderId="10" xfId="0" applyNumberFormat="1" applyFont="1" applyFill="1" applyBorder="1" applyAlignment="1">
      <alignment horizontal="center" vertical="center" wrapText="1"/>
    </xf>
    <xf numFmtId="3" fontId="8" fillId="6" borderId="10" xfId="0" quotePrefix="1" applyNumberFormat="1" applyFont="1" applyFill="1" applyBorder="1" applyAlignment="1">
      <alignment horizontal="center" vertical="center" wrapText="1"/>
    </xf>
    <xf numFmtId="3" fontId="8" fillId="6" borderId="11" xfId="0" quotePrefix="1" applyNumberFormat="1" applyFont="1" applyFill="1" applyBorder="1" applyAlignment="1">
      <alignment horizontal="center" vertical="center" wrapText="1"/>
    </xf>
    <xf numFmtId="0" fontId="13" fillId="5" borderId="3" xfId="0" quotePrefix="1" applyNumberFormat="1" applyFont="1" applyFill="1" applyBorder="1" applyAlignment="1">
      <alignment horizontal="left" vertical="center" wrapText="1"/>
    </xf>
    <xf numFmtId="3" fontId="7" fillId="4" borderId="0" xfId="0" applyNumberFormat="1" applyFont="1" applyFill="1"/>
    <xf numFmtId="0" fontId="8" fillId="3" borderId="8" xfId="0" applyNumberFormat="1" applyFont="1" applyFill="1" applyBorder="1" applyAlignment="1">
      <alignment horizontal="center"/>
    </xf>
    <xf numFmtId="4" fontId="8" fillId="3" borderId="8" xfId="0" applyNumberFormat="1" applyFont="1" applyFill="1" applyBorder="1"/>
    <xf numFmtId="0" fontId="8" fillId="3" borderId="5" xfId="0" applyNumberFormat="1" applyFont="1" applyFill="1" applyBorder="1" applyAlignment="1">
      <alignment horizontal="center"/>
    </xf>
    <xf numFmtId="3" fontId="12" fillId="3" borderId="0" xfId="0" applyNumberFormat="1" applyFont="1" applyFill="1"/>
    <xf numFmtId="3" fontId="12" fillId="4" borderId="0" xfId="0" applyNumberFormat="1" applyFont="1" applyFill="1"/>
    <xf numFmtId="0" fontId="9" fillId="0" borderId="5" xfId="0" applyNumberFormat="1" applyFont="1" applyBorder="1" applyAlignment="1">
      <alignment horizontal="center"/>
    </xf>
    <xf numFmtId="0" fontId="8" fillId="3" borderId="2" xfId="0" applyNumberFormat="1" applyFont="1" applyFill="1" applyBorder="1" applyAlignment="1">
      <alignment horizontal="center"/>
    </xf>
    <xf numFmtId="0" fontId="9" fillId="0" borderId="4" xfId="0" applyNumberFormat="1" applyFont="1" applyBorder="1" applyAlignment="1">
      <alignment horizontal="center"/>
    </xf>
    <xf numFmtId="0" fontId="8" fillId="3" borderId="4" xfId="0" applyNumberFormat="1" applyFont="1" applyFill="1" applyBorder="1" applyAlignment="1">
      <alignment horizontal="center"/>
    </xf>
    <xf numFmtId="0" fontId="8" fillId="3" borderId="5" xfId="0" applyNumberFormat="1" applyFont="1" applyFill="1" applyBorder="1" applyAlignment="1">
      <alignment horizontal="center" wrapText="1"/>
    </xf>
    <xf numFmtId="0" fontId="9" fillId="7" borderId="5" xfId="0" applyNumberFormat="1" applyFont="1" applyFill="1" applyBorder="1" applyAlignment="1">
      <alignment horizontal="center"/>
    </xf>
    <xf numFmtId="0" fontId="9" fillId="7" borderId="5" xfId="0" applyNumberFormat="1" applyFont="1" applyFill="1" applyBorder="1" applyAlignment="1">
      <alignment horizontal="center" wrapText="1"/>
    </xf>
    <xf numFmtId="3" fontId="7" fillId="7" borderId="0" xfId="0" applyNumberFormat="1" applyFont="1" applyFill="1"/>
    <xf numFmtId="0" fontId="9" fillId="0" borderId="5" xfId="0" applyNumberFormat="1" applyFont="1" applyBorder="1" applyAlignment="1">
      <alignment horizontal="center" wrapText="1"/>
    </xf>
    <xf numFmtId="0" fontId="8" fillId="3" borderId="2" xfId="0" applyNumberFormat="1" applyFont="1" applyFill="1" applyBorder="1" applyAlignment="1">
      <alignment horizontal="center" wrapText="1"/>
    </xf>
    <xf numFmtId="0" fontId="9" fillId="7" borderId="2" xfId="0" applyNumberFormat="1" applyFont="1" applyFill="1" applyBorder="1" applyAlignment="1">
      <alignment horizontal="center"/>
    </xf>
    <xf numFmtId="0" fontId="9" fillId="7" borderId="2" xfId="0" applyNumberFormat="1" applyFont="1" applyFill="1" applyBorder="1" applyAlignment="1">
      <alignment horizontal="center" wrapText="1"/>
    </xf>
    <xf numFmtId="0" fontId="9" fillId="0" borderId="2" xfId="0" applyNumberFormat="1" applyFont="1" applyBorder="1" applyAlignment="1">
      <alignment horizontal="center"/>
    </xf>
    <xf numFmtId="0" fontId="9" fillId="0" borderId="2" xfId="0" applyNumberFormat="1" applyFont="1" applyBorder="1" applyAlignment="1">
      <alignment horizontal="center" wrapText="1"/>
    </xf>
    <xf numFmtId="0" fontId="9" fillId="4" borderId="2" xfId="0" applyNumberFormat="1" applyFont="1" applyFill="1" applyBorder="1" applyAlignment="1">
      <alignment horizontal="center"/>
    </xf>
    <xf numFmtId="0" fontId="9" fillId="4" borderId="2" xfId="0" applyNumberFormat="1" applyFont="1" applyFill="1" applyBorder="1" applyAlignment="1">
      <alignment horizontal="center" wrapText="1"/>
    </xf>
    <xf numFmtId="0" fontId="9" fillId="7" borderId="2" xfId="0" applyNumberFormat="1" applyFont="1" applyFill="1" applyBorder="1"/>
    <xf numFmtId="0" fontId="9" fillId="4" borderId="2" xfId="0" applyNumberFormat="1" applyFont="1" applyFill="1" applyBorder="1"/>
    <xf numFmtId="0" fontId="9" fillId="7" borderId="4" xfId="0" applyNumberFormat="1" applyFont="1" applyFill="1" applyBorder="1" applyAlignment="1">
      <alignment horizontal="center"/>
    </xf>
    <xf numFmtId="0" fontId="9" fillId="7" borderId="4" xfId="0" applyNumberFormat="1" applyFont="1" applyFill="1" applyBorder="1" applyAlignment="1">
      <alignment horizontal="center" wrapText="1"/>
    </xf>
    <xf numFmtId="3" fontId="12" fillId="7" borderId="0" xfId="0" applyNumberFormat="1" applyFont="1" applyFill="1"/>
    <xf numFmtId="0" fontId="9" fillId="4" borderId="4" xfId="0" applyNumberFormat="1" applyFont="1" applyFill="1" applyBorder="1" applyAlignment="1">
      <alignment horizontal="center"/>
    </xf>
    <xf numFmtId="0" fontId="9" fillId="4" borderId="4" xfId="0" applyNumberFormat="1" applyFont="1" applyFill="1" applyBorder="1" applyAlignment="1">
      <alignment horizontal="center" wrapText="1"/>
    </xf>
    <xf numFmtId="0" fontId="9" fillId="0" borderId="4" xfId="0" applyNumberFormat="1" applyFont="1" applyFill="1" applyBorder="1" applyAlignment="1">
      <alignment horizontal="center"/>
    </xf>
    <xf numFmtId="0" fontId="9" fillId="0" borderId="4" xfId="0" applyNumberFormat="1" applyFont="1" applyFill="1" applyBorder="1" applyAlignment="1">
      <alignment horizontal="center" wrapText="1"/>
    </xf>
    <xf numFmtId="0" fontId="9" fillId="0" borderId="4" xfId="0" applyNumberFormat="1" applyFont="1" applyBorder="1" applyAlignment="1">
      <alignment horizontal="center" wrapText="1"/>
    </xf>
    <xf numFmtId="3" fontId="9" fillId="7" borderId="2" xfId="0" applyNumberFormat="1" applyFont="1" applyFill="1" applyBorder="1" applyAlignment="1">
      <alignment horizontal="center"/>
    </xf>
    <xf numFmtId="3" fontId="9" fillId="4" borderId="4" xfId="0" applyNumberFormat="1" applyFont="1" applyFill="1" applyBorder="1" applyAlignment="1">
      <alignment horizontal="center"/>
    </xf>
    <xf numFmtId="0" fontId="9" fillId="7" borderId="6" xfId="0" applyNumberFormat="1" applyFont="1" applyFill="1" applyBorder="1" applyAlignment="1">
      <alignment horizontal="center"/>
    </xf>
    <xf numFmtId="0" fontId="9" fillId="0" borderId="7" xfId="0" applyNumberFormat="1" applyFont="1" applyBorder="1" applyAlignment="1">
      <alignment horizontal="center"/>
    </xf>
    <xf numFmtId="0" fontId="9" fillId="7" borderId="7" xfId="0" applyNumberFormat="1" applyFont="1" applyFill="1" applyBorder="1" applyAlignment="1">
      <alignment horizontal="center"/>
    </xf>
    <xf numFmtId="0" fontId="9" fillId="7" borderId="15" xfId="0" applyNumberFormat="1" applyFont="1" applyFill="1" applyBorder="1" applyAlignment="1">
      <alignment horizontal="center"/>
    </xf>
    <xf numFmtId="0" fontId="13" fillId="5" borderId="3" xfId="0" applyNumberFormat="1" applyFont="1" applyFill="1" applyBorder="1" applyAlignment="1">
      <alignment horizontal="left"/>
    </xf>
    <xf numFmtId="0" fontId="8" fillId="3" borderId="3" xfId="0" applyNumberFormat="1" applyFont="1" applyFill="1" applyBorder="1" applyAlignment="1">
      <alignment horizontal="center"/>
    </xf>
    <xf numFmtId="3" fontId="8" fillId="3" borderId="4" xfId="0" applyNumberFormat="1" applyFont="1" applyFill="1" applyBorder="1" applyAlignment="1">
      <alignment horizontal="center" wrapText="1"/>
    </xf>
    <xf numFmtId="3" fontId="8" fillId="3" borderId="4" xfId="0" applyNumberFormat="1" applyFont="1" applyFill="1" applyBorder="1" applyAlignment="1">
      <alignment horizontal="center"/>
    </xf>
    <xf numFmtId="0" fontId="9" fillId="4" borderId="3" xfId="0" applyNumberFormat="1" applyFont="1" applyFill="1" applyBorder="1" applyAlignment="1">
      <alignment horizontal="center"/>
    </xf>
    <xf numFmtId="0" fontId="8" fillId="3" borderId="8" xfId="0" applyNumberFormat="1" applyFont="1" applyFill="1" applyBorder="1" applyAlignment="1">
      <alignment horizontal="center" wrapText="1" shrinkToFit="1"/>
    </xf>
    <xf numFmtId="49" fontId="8" fillId="3" borderId="5" xfId="0" applyNumberFormat="1" applyFont="1" applyFill="1" applyBorder="1" applyAlignment="1">
      <alignment horizontal="center" shrinkToFit="1"/>
    </xf>
    <xf numFmtId="49" fontId="9" fillId="7" borderId="5" xfId="0" applyNumberFormat="1" applyFont="1" applyFill="1" applyBorder="1" applyAlignment="1">
      <alignment horizontal="center" shrinkToFit="1"/>
    </xf>
    <xf numFmtId="0" fontId="9" fillId="0" borderId="5" xfId="0" applyNumberFormat="1" applyFont="1" applyFill="1" applyBorder="1" applyAlignment="1">
      <alignment horizontal="center"/>
    </xf>
    <xf numFmtId="49" fontId="9" fillId="0" borderId="5" xfId="0" applyNumberFormat="1" applyFont="1" applyFill="1" applyBorder="1" applyAlignment="1">
      <alignment horizontal="center" shrinkToFit="1"/>
    </xf>
    <xf numFmtId="0" fontId="9" fillId="4" borderId="5" xfId="0" applyNumberFormat="1" applyFont="1" applyFill="1" applyBorder="1" applyAlignment="1">
      <alignment horizontal="center"/>
    </xf>
    <xf numFmtId="49" fontId="9" fillId="4" borderId="5" xfId="0" applyNumberFormat="1" applyFont="1" applyFill="1" applyBorder="1" applyAlignment="1">
      <alignment horizontal="center" shrinkToFit="1"/>
    </xf>
    <xf numFmtId="49" fontId="8" fillId="3" borderId="2" xfId="0" applyNumberFormat="1" applyFont="1" applyFill="1" applyBorder="1" applyAlignment="1">
      <alignment horizontal="center" shrinkToFit="1"/>
    </xf>
    <xf numFmtId="49" fontId="9" fillId="7" borderId="2" xfId="0" applyNumberFormat="1" applyFont="1" applyFill="1" applyBorder="1" applyAlignment="1">
      <alignment horizontal="center" shrinkToFit="1"/>
    </xf>
    <xf numFmtId="49" fontId="9" fillId="4" borderId="2" xfId="0" applyNumberFormat="1" applyFont="1" applyFill="1" applyBorder="1" applyAlignment="1">
      <alignment horizontal="center" shrinkToFit="1"/>
    </xf>
    <xf numFmtId="49" fontId="9" fillId="0" borderId="2" xfId="0" applyNumberFormat="1" applyFont="1" applyBorder="1" applyAlignment="1">
      <alignment horizontal="center" shrinkToFit="1"/>
    </xf>
    <xf numFmtId="0" fontId="9" fillId="3" borderId="2" xfId="0" applyNumberFormat="1" applyFont="1" applyFill="1" applyBorder="1" applyAlignment="1">
      <alignment horizontal="center"/>
    </xf>
    <xf numFmtId="0" fontId="8" fillId="3" borderId="2" xfId="0" quotePrefix="1" applyNumberFormat="1" applyFont="1" applyFill="1" applyBorder="1" applyAlignment="1">
      <alignment horizontal="center" vertical="justify"/>
    </xf>
    <xf numFmtId="0" fontId="9" fillId="4" borderId="0" xfId="0" applyNumberFormat="1" applyFont="1" applyFill="1" applyBorder="1" applyAlignment="1">
      <alignment horizontal="center"/>
    </xf>
    <xf numFmtId="0" fontId="8" fillId="4" borderId="0" xfId="0" quotePrefix="1" applyNumberFormat="1" applyFont="1" applyFill="1" applyBorder="1" applyAlignment="1">
      <alignment horizontal="center" vertical="justify"/>
    </xf>
    <xf numFmtId="3" fontId="8" fillId="4" borderId="0" xfId="0" applyNumberFormat="1" applyFont="1" applyFill="1" applyBorder="1"/>
    <xf numFmtId="0" fontId="9" fillId="0" borderId="0" xfId="0" applyNumberFormat="1" applyFont="1" applyBorder="1"/>
    <xf numFmtId="3" fontId="8" fillId="0" borderId="0" xfId="0" applyNumberFormat="1" applyFont="1" applyBorder="1" applyAlignment="1"/>
    <xf numFmtId="3" fontId="15" fillId="0" borderId="0" xfId="0" applyNumberFormat="1" applyFont="1"/>
    <xf numFmtId="4" fontId="8" fillId="0" borderId="0" xfId="0" applyNumberFormat="1" applyFont="1" applyBorder="1"/>
    <xf numFmtId="3" fontId="8" fillId="0" borderId="0" xfId="0" applyNumberFormat="1" applyFont="1" applyBorder="1" applyAlignment="1">
      <alignment horizontal="center"/>
    </xf>
    <xf numFmtId="3" fontId="9" fillId="0" borderId="1" xfId="0" applyNumberFormat="1" applyFont="1" applyBorder="1"/>
    <xf numFmtId="0" fontId="9" fillId="0" borderId="1" xfId="0" applyNumberFormat="1" applyFont="1" applyBorder="1" applyAlignment="1">
      <alignment horizontal="center"/>
    </xf>
    <xf numFmtId="0" fontId="9" fillId="0" borderId="0" xfId="0" applyNumberFormat="1" applyFont="1"/>
    <xf numFmtId="3" fontId="16" fillId="0" borderId="0" xfId="0" applyNumberFormat="1" applyFont="1" applyAlignment="1">
      <alignment horizontal="center"/>
    </xf>
    <xf numFmtId="3" fontId="9" fillId="0" borderId="0" xfId="0" applyNumberFormat="1" applyFont="1" applyBorder="1" applyAlignment="1">
      <alignment horizontal="left" indent="1"/>
    </xf>
    <xf numFmtId="0" fontId="9" fillId="4" borderId="0" xfId="0" applyFont="1" applyFill="1" applyAlignment="1">
      <alignment horizontal="center" wrapText="1"/>
    </xf>
    <xf numFmtId="3" fontId="7" fillId="4" borderId="0" xfId="0" applyNumberFormat="1" applyFont="1" applyFill="1" applyAlignment="1">
      <alignment wrapText="1"/>
    </xf>
    <xf numFmtId="4" fontId="17" fillId="4" borderId="4" xfId="0" applyNumberFormat="1" applyFont="1" applyFill="1" applyBorder="1" applyAlignment="1">
      <alignment horizontal="center" vertical="center" wrapText="1"/>
    </xf>
    <xf numFmtId="4" fontId="13" fillId="8" borderId="4" xfId="0" applyNumberFormat="1" applyFont="1" applyFill="1" applyBorder="1" applyAlignment="1">
      <alignment horizontal="center" vertical="center" wrapText="1"/>
    </xf>
    <xf numFmtId="0" fontId="13" fillId="8" borderId="4" xfId="0" applyNumberFormat="1" applyFont="1" applyFill="1" applyBorder="1" applyAlignment="1">
      <alignment horizontal="center" vertical="center" wrapText="1"/>
    </xf>
    <xf numFmtId="4" fontId="17" fillId="3" borderId="8" xfId="0" applyNumberFormat="1" applyFont="1" applyFill="1" applyBorder="1" applyAlignment="1">
      <alignment horizontal="center" vertical="center" wrapText="1"/>
    </xf>
    <xf numFmtId="4" fontId="17" fillId="3" borderId="6" xfId="0" applyNumberFormat="1" applyFont="1" applyFill="1" applyBorder="1" applyAlignment="1">
      <alignment horizontal="center" vertical="center" wrapText="1"/>
    </xf>
    <xf numFmtId="4" fontId="17" fillId="3" borderId="4" xfId="0" applyNumberFormat="1" applyFont="1" applyFill="1" applyBorder="1" applyAlignment="1">
      <alignment horizontal="center" vertical="center" wrapText="1"/>
    </xf>
    <xf numFmtId="4" fontId="17" fillId="7" borderId="4" xfId="0" applyNumberFormat="1" applyFont="1" applyFill="1" applyBorder="1" applyAlignment="1">
      <alignment horizontal="center" vertical="center" wrapText="1"/>
    </xf>
    <xf numFmtId="3" fontId="14" fillId="8" borderId="4" xfId="0" applyNumberFormat="1" applyFont="1" applyFill="1" applyBorder="1" applyAlignment="1">
      <alignment horizontal="center"/>
    </xf>
    <xf numFmtId="4" fontId="17" fillId="3" borderId="2" xfId="0" applyNumberFormat="1" applyFont="1" applyFill="1" applyBorder="1" applyAlignment="1">
      <alignment horizontal="center" vertical="center" wrapText="1"/>
    </xf>
    <xf numFmtId="4" fontId="17" fillId="4" borderId="2" xfId="0" applyNumberFormat="1" applyFont="1" applyFill="1" applyBorder="1" applyAlignment="1">
      <alignment horizontal="center" vertical="center" wrapText="1"/>
    </xf>
    <xf numFmtId="3" fontId="10" fillId="0" borderId="0" xfId="0" applyNumberFormat="1" applyFont="1" applyBorder="1" applyAlignment="1">
      <alignment horizontal="left" vertical="center" wrapText="1"/>
    </xf>
    <xf numFmtId="3" fontId="8" fillId="3" borderId="13" xfId="0" applyNumberFormat="1" applyFont="1" applyFill="1" applyBorder="1" applyAlignment="1">
      <alignment horizontal="center" vertical="center"/>
    </xf>
    <xf numFmtId="4" fontId="8" fillId="3" borderId="13" xfId="0" applyNumberFormat="1" applyFont="1" applyFill="1" applyBorder="1" applyAlignment="1">
      <alignment horizontal="center" vertical="center" wrapText="1"/>
    </xf>
    <xf numFmtId="3" fontId="8" fillId="3" borderId="14" xfId="0" applyNumberFormat="1" applyFont="1" applyFill="1" applyBorder="1" applyAlignment="1">
      <alignment horizontal="center" vertical="center" wrapText="1"/>
    </xf>
    <xf numFmtId="3" fontId="8" fillId="0" borderId="21" xfId="0" applyNumberFormat="1" applyFont="1" applyBorder="1" applyAlignment="1">
      <alignment horizontal="center" wrapText="1"/>
    </xf>
    <xf numFmtId="0" fontId="8" fillId="0" borderId="21" xfId="0" applyNumberFormat="1" applyFont="1" applyBorder="1" applyAlignment="1">
      <alignment horizontal="center" vertical="center" wrapText="1"/>
    </xf>
    <xf numFmtId="3" fontId="8" fillId="0" borderId="21" xfId="0" applyNumberFormat="1" applyFont="1" applyBorder="1" applyAlignment="1">
      <alignment horizontal="center"/>
    </xf>
    <xf numFmtId="3" fontId="8" fillId="3" borderId="22" xfId="0" applyNumberFormat="1" applyFont="1" applyFill="1" applyBorder="1" applyAlignment="1">
      <alignment horizontal="center"/>
    </xf>
    <xf numFmtId="4" fontId="8" fillId="3" borderId="12" xfId="0" applyNumberFormat="1" applyFont="1" applyFill="1" applyBorder="1"/>
    <xf numFmtId="4" fontId="8" fillId="3" borderId="8" xfId="0" applyNumberFormat="1" applyFont="1" applyFill="1" applyBorder="1" applyAlignment="1">
      <alignment horizontal="right"/>
    </xf>
    <xf numFmtId="4" fontId="8" fillId="3" borderId="4" xfId="0" applyNumberFormat="1" applyFont="1" applyFill="1" applyBorder="1" applyAlignment="1">
      <alignment horizontal="right"/>
    </xf>
    <xf numFmtId="4" fontId="9" fillId="0" borderId="2" xfId="0" applyNumberFormat="1" applyFont="1" applyBorder="1" applyAlignment="1">
      <alignment horizontal="right"/>
    </xf>
    <xf numFmtId="4" fontId="8" fillId="3" borderId="2" xfId="0" applyNumberFormat="1" applyFont="1" applyFill="1" applyBorder="1" applyAlignment="1">
      <alignment horizontal="right"/>
    </xf>
    <xf numFmtId="4" fontId="9" fillId="0" borderId="4" xfId="0" applyNumberFormat="1" applyFont="1" applyBorder="1" applyAlignment="1">
      <alignment horizontal="right"/>
    </xf>
    <xf numFmtId="164" fontId="13" fillId="5" borderId="4" xfId="0" applyNumberFormat="1" applyFont="1" applyFill="1" applyBorder="1" applyAlignment="1">
      <alignment horizontal="right" vertical="center" wrapText="1"/>
    </xf>
    <xf numFmtId="4" fontId="13" fillId="5" borderId="4" xfId="0" applyNumberFormat="1" applyFont="1" applyFill="1" applyBorder="1" applyAlignment="1">
      <alignment horizontal="right" vertical="center" wrapText="1"/>
    </xf>
    <xf numFmtId="4" fontId="8" fillId="3" borderId="5" xfId="0" applyNumberFormat="1" applyFont="1" applyFill="1" applyBorder="1" applyAlignment="1">
      <alignment horizontal="right"/>
    </xf>
    <xf numFmtId="4" fontId="9" fillId="0" borderId="5" xfId="0" applyNumberFormat="1" applyFont="1" applyBorder="1" applyAlignment="1">
      <alignment horizontal="right"/>
    </xf>
    <xf numFmtId="4" fontId="9" fillId="3" borderId="5" xfId="0" applyNumberFormat="1" applyFont="1" applyFill="1" applyBorder="1" applyAlignment="1">
      <alignment horizontal="right"/>
    </xf>
    <xf numFmtId="4" fontId="9" fillId="3" borderId="4" xfId="0" applyNumberFormat="1" applyFont="1" applyFill="1" applyBorder="1" applyAlignment="1">
      <alignment horizontal="right"/>
    </xf>
    <xf numFmtId="164" fontId="9" fillId="0" borderId="4" xfId="0" applyNumberFormat="1" applyFont="1" applyBorder="1" applyAlignment="1">
      <alignment horizontal="right"/>
    </xf>
    <xf numFmtId="164" fontId="8" fillId="3" borderId="8" xfId="0" applyNumberFormat="1" applyFont="1" applyFill="1" applyBorder="1" applyAlignment="1">
      <alignment horizontal="right"/>
    </xf>
    <xf numFmtId="164" fontId="8" fillId="3" borderId="5" xfId="0" applyNumberFormat="1" applyFont="1" applyFill="1" applyBorder="1" applyAlignment="1">
      <alignment horizontal="right"/>
    </xf>
    <xf numFmtId="164" fontId="9" fillId="7" borderId="5" xfId="0" applyNumberFormat="1" applyFont="1" applyFill="1" applyBorder="1" applyAlignment="1">
      <alignment horizontal="right"/>
    </xf>
    <xf numFmtId="4" fontId="9" fillId="7" borderId="5" xfId="0" applyNumberFormat="1" applyFont="1" applyFill="1" applyBorder="1" applyAlignment="1">
      <alignment horizontal="right"/>
    </xf>
    <xf numFmtId="164" fontId="9" fillId="0" borderId="5" xfId="0" applyNumberFormat="1" applyFont="1" applyBorder="1" applyAlignment="1">
      <alignment horizontal="right"/>
    </xf>
    <xf numFmtId="164" fontId="8" fillId="3" borderId="2" xfId="0" applyNumberFormat="1" applyFont="1" applyFill="1" applyBorder="1" applyAlignment="1">
      <alignment horizontal="right"/>
    </xf>
    <xf numFmtId="164" fontId="9" fillId="7" borderId="2" xfId="0" applyNumberFormat="1" applyFont="1" applyFill="1" applyBorder="1" applyAlignment="1">
      <alignment horizontal="right"/>
    </xf>
    <xf numFmtId="4" fontId="9" fillId="7" borderId="2" xfId="0" applyNumberFormat="1" applyFont="1" applyFill="1" applyBorder="1" applyAlignment="1">
      <alignment horizontal="right"/>
    </xf>
    <xf numFmtId="164" fontId="9" fillId="0" borderId="2" xfId="0" applyNumberFormat="1" applyFont="1" applyBorder="1" applyAlignment="1">
      <alignment horizontal="right"/>
    </xf>
    <xf numFmtId="4" fontId="9" fillId="4" borderId="5" xfId="0" applyNumberFormat="1" applyFont="1" applyFill="1" applyBorder="1" applyAlignment="1">
      <alignment horizontal="right"/>
    </xf>
    <xf numFmtId="4" fontId="9" fillId="3" borderId="2" xfId="0" applyNumberFormat="1" applyFont="1" applyFill="1" applyBorder="1" applyAlignment="1">
      <alignment horizontal="right"/>
    </xf>
    <xf numFmtId="164" fontId="9" fillId="4" borderId="2" xfId="0" applyNumberFormat="1" applyFont="1" applyFill="1" applyBorder="1" applyAlignment="1">
      <alignment horizontal="right"/>
    </xf>
    <xf numFmtId="4" fontId="9" fillId="4" borderId="2" xfId="0" applyNumberFormat="1" applyFont="1" applyFill="1" applyBorder="1" applyAlignment="1">
      <alignment horizontal="right"/>
    </xf>
    <xf numFmtId="164" fontId="9" fillId="7" borderId="4" xfId="0" applyNumberFormat="1" applyFont="1" applyFill="1" applyBorder="1" applyAlignment="1">
      <alignment horizontal="right"/>
    </xf>
    <xf numFmtId="4" fontId="9" fillId="7" borderId="4" xfId="0" applyNumberFormat="1" applyFont="1" applyFill="1" applyBorder="1" applyAlignment="1">
      <alignment horizontal="right"/>
    </xf>
    <xf numFmtId="164" fontId="9" fillId="4" borderId="4" xfId="0" applyNumberFormat="1" applyFont="1" applyFill="1" applyBorder="1" applyAlignment="1">
      <alignment horizontal="right"/>
    </xf>
    <xf numFmtId="4" fontId="9" fillId="4" borderId="4" xfId="0" applyNumberFormat="1" applyFont="1" applyFill="1" applyBorder="1" applyAlignment="1">
      <alignment horizontal="right"/>
    </xf>
    <xf numFmtId="164" fontId="9" fillId="0" borderId="4" xfId="0" applyNumberFormat="1" applyFont="1" applyFill="1" applyBorder="1" applyAlignment="1">
      <alignment horizontal="right"/>
    </xf>
    <xf numFmtId="164" fontId="14" fillId="5" borderId="4" xfId="0" applyNumberFormat="1" applyFont="1" applyFill="1" applyBorder="1" applyAlignment="1">
      <alignment horizontal="right"/>
    </xf>
    <xf numFmtId="4" fontId="14" fillId="5" borderId="4" xfId="0" applyNumberFormat="1" applyFont="1" applyFill="1" applyBorder="1" applyAlignment="1">
      <alignment horizontal="right"/>
    </xf>
    <xf numFmtId="164" fontId="8" fillId="3" borderId="4" xfId="0" applyNumberFormat="1" applyFont="1" applyFill="1" applyBorder="1" applyAlignment="1">
      <alignment horizontal="right"/>
    </xf>
    <xf numFmtId="164" fontId="9" fillId="0" borderId="5" xfId="0" applyNumberFormat="1" applyFont="1" applyFill="1" applyBorder="1" applyAlignment="1">
      <alignment horizontal="right"/>
    </xf>
    <xf numFmtId="164" fontId="9" fillId="4" borderId="5" xfId="0" applyNumberFormat="1" applyFont="1" applyFill="1" applyBorder="1" applyAlignment="1">
      <alignment horizontal="right"/>
    </xf>
    <xf numFmtId="4" fontId="8" fillId="7" borderId="2" xfId="0" applyNumberFormat="1" applyFont="1" applyFill="1" applyBorder="1" applyAlignment="1">
      <alignment horizontal="right"/>
    </xf>
    <xf numFmtId="164" fontId="8" fillId="7" borderId="2" xfId="0" applyNumberFormat="1" applyFont="1" applyFill="1" applyBorder="1" applyAlignment="1">
      <alignment horizontal="right"/>
    </xf>
    <xf numFmtId="164" fontId="8" fillId="4" borderId="2" xfId="0" applyNumberFormat="1" applyFont="1" applyFill="1" applyBorder="1" applyAlignment="1">
      <alignment horizontal="right"/>
    </xf>
    <xf numFmtId="4" fontId="17" fillId="7" borderId="6" xfId="0" applyNumberFormat="1" applyFont="1" applyFill="1" applyBorder="1" applyAlignment="1">
      <alignment horizontal="center" vertical="center" wrapText="1"/>
    </xf>
    <xf numFmtId="4" fontId="17" fillId="3" borderId="5" xfId="0" applyNumberFormat="1" applyFont="1" applyFill="1" applyBorder="1" applyAlignment="1">
      <alignment horizontal="center" vertical="center" wrapText="1"/>
    </xf>
    <xf numFmtId="4" fontId="17" fillId="7" borderId="2" xfId="0" applyNumberFormat="1" applyFont="1" applyFill="1" applyBorder="1" applyAlignment="1">
      <alignment horizontal="center" vertical="center" wrapText="1"/>
    </xf>
    <xf numFmtId="4" fontId="17" fillId="3" borderId="23" xfId="0" applyNumberFormat="1" applyFont="1" applyFill="1" applyBorder="1" applyAlignment="1">
      <alignment horizontal="center" vertical="center" wrapText="1"/>
    </xf>
    <xf numFmtId="4" fontId="8" fillId="3" borderId="8" xfId="5" applyNumberFormat="1" applyFont="1" applyFill="1" applyBorder="1" applyAlignment="1">
      <alignment horizontal="right"/>
    </xf>
    <xf numFmtId="4" fontId="8" fillId="3" borderId="4" xfId="5" applyNumberFormat="1" applyFont="1" applyFill="1" applyBorder="1" applyAlignment="1">
      <alignment horizontal="right"/>
    </xf>
    <xf numFmtId="4" fontId="9" fillId="0" borderId="2" xfId="5" applyNumberFormat="1" applyFont="1" applyBorder="1" applyAlignment="1">
      <alignment horizontal="right"/>
    </xf>
    <xf numFmtId="4" fontId="8" fillId="3" borderId="2" xfId="5" applyNumberFormat="1" applyFont="1" applyFill="1" applyBorder="1" applyAlignment="1">
      <alignment horizontal="right"/>
    </xf>
    <xf numFmtId="4" fontId="9" fillId="0" borderId="4" xfId="5" applyNumberFormat="1" applyFont="1" applyBorder="1" applyAlignment="1">
      <alignment horizontal="right"/>
    </xf>
    <xf numFmtId="4" fontId="13" fillId="8" borderId="4" xfId="5" applyNumberFormat="1" applyFont="1" applyFill="1" applyBorder="1" applyAlignment="1">
      <alignment horizontal="right" vertical="center" wrapText="1"/>
    </xf>
    <xf numFmtId="4" fontId="8" fillId="3" borderId="5" xfId="5" applyNumberFormat="1" applyFont="1" applyFill="1" applyBorder="1" applyAlignment="1">
      <alignment horizontal="right"/>
    </xf>
    <xf numFmtId="4" fontId="9" fillId="0" borderId="5" xfId="5" applyNumberFormat="1" applyFont="1" applyBorder="1" applyAlignment="1">
      <alignment horizontal="right"/>
    </xf>
    <xf numFmtId="4" fontId="8" fillId="3" borderId="5" xfId="5" applyNumberFormat="1" applyFont="1" applyFill="1" applyBorder="1" applyAlignment="1">
      <alignment horizontal="right" wrapText="1"/>
    </xf>
    <xf numFmtId="4" fontId="9" fillId="7" borderId="5" xfId="5" applyNumberFormat="1" applyFont="1" applyFill="1" applyBorder="1" applyAlignment="1">
      <alignment horizontal="right" wrapText="1"/>
    </xf>
    <xf numFmtId="4" fontId="9" fillId="7" borderId="5" xfId="5" applyNumberFormat="1" applyFont="1" applyFill="1" applyBorder="1" applyAlignment="1">
      <alignment horizontal="right"/>
    </xf>
    <xf numFmtId="4" fontId="9" fillId="0" borderId="5" xfId="5" applyNumberFormat="1" applyFont="1" applyBorder="1" applyAlignment="1">
      <alignment horizontal="right" wrapText="1"/>
    </xf>
    <xf numFmtId="4" fontId="8" fillId="3" borderId="2" xfId="5" applyNumberFormat="1" applyFont="1" applyFill="1" applyBorder="1" applyAlignment="1">
      <alignment horizontal="right" wrapText="1"/>
    </xf>
    <xf numFmtId="4" fontId="9" fillId="7" borderId="2" xfId="5" applyNumberFormat="1" applyFont="1" applyFill="1" applyBorder="1" applyAlignment="1">
      <alignment horizontal="right" wrapText="1"/>
    </xf>
    <xf numFmtId="4" fontId="9" fillId="7" borderId="2" xfId="5" applyNumberFormat="1" applyFont="1" applyFill="1" applyBorder="1" applyAlignment="1">
      <alignment horizontal="right"/>
    </xf>
    <xf numFmtId="4" fontId="9" fillId="0" borderId="2" xfId="5" applyNumberFormat="1" applyFont="1" applyBorder="1" applyAlignment="1">
      <alignment horizontal="right" wrapText="1"/>
    </xf>
    <xf numFmtId="4" fontId="9" fillId="4" borderId="5" xfId="5" applyNumberFormat="1" applyFont="1" applyFill="1" applyBorder="1" applyAlignment="1">
      <alignment horizontal="right"/>
    </xf>
    <xf numFmtId="4" fontId="9" fillId="4" borderId="2" xfId="5" applyNumberFormat="1" applyFont="1" applyFill="1" applyBorder="1" applyAlignment="1">
      <alignment horizontal="right" wrapText="1"/>
    </xf>
    <xf numFmtId="4" fontId="9" fillId="7" borderId="4" xfId="5" applyNumberFormat="1" applyFont="1" applyFill="1" applyBorder="1" applyAlignment="1">
      <alignment horizontal="right" wrapText="1"/>
    </xf>
    <xf numFmtId="4" fontId="9" fillId="4" borderId="4" xfId="5" applyNumberFormat="1" applyFont="1" applyFill="1" applyBorder="1" applyAlignment="1">
      <alignment horizontal="right" wrapText="1"/>
    </xf>
    <xf numFmtId="4" fontId="9" fillId="4" borderId="4" xfId="5" applyNumberFormat="1" applyFont="1" applyFill="1" applyBorder="1" applyAlignment="1">
      <alignment horizontal="right"/>
    </xf>
    <xf numFmtId="4" fontId="9" fillId="0" borderId="4" xfId="5" applyNumberFormat="1" applyFont="1" applyFill="1" applyBorder="1" applyAlignment="1">
      <alignment horizontal="right" wrapText="1"/>
    </xf>
    <xf numFmtId="4" fontId="9" fillId="0" borderId="4" xfId="5" applyNumberFormat="1" applyFont="1" applyBorder="1" applyAlignment="1">
      <alignment horizontal="right" wrapText="1"/>
    </xf>
    <xf numFmtId="4" fontId="14" fillId="8" borderId="4" xfId="5" applyNumberFormat="1" applyFont="1" applyFill="1" applyBorder="1" applyAlignment="1">
      <alignment horizontal="right"/>
    </xf>
    <xf numFmtId="4" fontId="9" fillId="0" borderId="5" xfId="5" applyNumberFormat="1" applyFont="1" applyFill="1" applyBorder="1" applyAlignment="1">
      <alignment horizontal="right"/>
    </xf>
    <xf numFmtId="4" fontId="8" fillId="7" borderId="2" xfId="5" applyNumberFormat="1" applyFont="1" applyFill="1" applyBorder="1" applyAlignment="1">
      <alignment horizontal="right"/>
    </xf>
    <xf numFmtId="4" fontId="8" fillId="4" borderId="2" xfId="5" applyNumberFormat="1" applyFont="1" applyFill="1" applyBorder="1" applyAlignment="1">
      <alignment horizontal="right"/>
    </xf>
    <xf numFmtId="4" fontId="8" fillId="3" borderId="8" xfId="5" applyNumberFormat="1" applyFont="1" applyFill="1" applyBorder="1" applyAlignment="1">
      <alignment horizontal="right"/>
    </xf>
    <xf numFmtId="4" fontId="8" fillId="3" borderId="4" xfId="5" applyNumberFormat="1" applyFont="1" applyFill="1" applyBorder="1" applyAlignment="1">
      <alignment horizontal="right"/>
    </xf>
    <xf numFmtId="4" fontId="9" fillId="0" borderId="2" xfId="5" applyNumberFormat="1" applyFont="1" applyBorder="1" applyAlignment="1">
      <alignment horizontal="right"/>
    </xf>
    <xf numFmtId="4" fontId="8" fillId="3" borderId="2" xfId="5" applyNumberFormat="1" applyFont="1" applyFill="1" applyBorder="1" applyAlignment="1">
      <alignment horizontal="right"/>
    </xf>
    <xf numFmtId="4" fontId="9" fillId="0" borderId="4" xfId="5" applyNumberFormat="1" applyFont="1" applyBorder="1" applyAlignment="1">
      <alignment horizontal="right"/>
    </xf>
    <xf numFmtId="4" fontId="8" fillId="3" borderId="5" xfId="5" applyNumberFormat="1" applyFont="1" applyFill="1" applyBorder="1" applyAlignment="1">
      <alignment horizontal="right"/>
    </xf>
    <xf numFmtId="4" fontId="9" fillId="0" borderId="5" xfId="5" applyNumberFormat="1" applyFont="1" applyBorder="1" applyAlignment="1">
      <alignment horizontal="right"/>
    </xf>
    <xf numFmtId="4" fontId="9" fillId="7" borderId="5" xfId="5" applyNumberFormat="1" applyFont="1" applyFill="1" applyBorder="1" applyAlignment="1">
      <alignment horizontal="right"/>
    </xf>
    <xf numFmtId="4" fontId="8" fillId="3" borderId="2" xfId="5" applyNumberFormat="1" applyFont="1" applyFill="1" applyBorder="1" applyAlignment="1">
      <alignment horizontal="right" wrapText="1"/>
    </xf>
    <xf numFmtId="4" fontId="9" fillId="7" borderId="2" xfId="5" applyNumberFormat="1" applyFont="1" applyFill="1" applyBorder="1" applyAlignment="1">
      <alignment horizontal="right"/>
    </xf>
    <xf numFmtId="4" fontId="9" fillId="4" borderId="5" xfId="5" applyNumberFormat="1" applyFont="1" applyFill="1" applyBorder="1" applyAlignment="1">
      <alignment horizontal="right"/>
    </xf>
    <xf numFmtId="4" fontId="9" fillId="4" borderId="4" xfId="5" applyNumberFormat="1" applyFont="1" applyFill="1" applyBorder="1" applyAlignment="1">
      <alignment horizontal="right"/>
    </xf>
    <xf numFmtId="4" fontId="9" fillId="0" borderId="5" xfId="5" applyNumberFormat="1" applyFont="1" applyFill="1" applyBorder="1" applyAlignment="1">
      <alignment horizontal="right"/>
    </xf>
    <xf numFmtId="4" fontId="8" fillId="7" borderId="2" xfId="5" applyNumberFormat="1" applyFont="1" applyFill="1" applyBorder="1" applyAlignment="1">
      <alignment horizontal="right"/>
    </xf>
    <xf numFmtId="4" fontId="8" fillId="4" borderId="2" xfId="5" applyNumberFormat="1" applyFont="1" applyFill="1" applyBorder="1" applyAlignment="1">
      <alignment horizontal="right"/>
    </xf>
    <xf numFmtId="4" fontId="9" fillId="7" borderId="4" xfId="5" applyNumberFormat="1" applyFont="1" applyFill="1" applyBorder="1" applyAlignment="1">
      <alignment horizontal="right"/>
    </xf>
    <xf numFmtId="4" fontId="14" fillId="5" borderId="4" xfId="5" applyNumberFormat="1" applyFont="1" applyFill="1" applyBorder="1" applyAlignment="1">
      <alignment horizontal="right"/>
    </xf>
    <xf numFmtId="4" fontId="13" fillId="5" borderId="4" xfId="5" applyNumberFormat="1" applyFont="1" applyFill="1" applyBorder="1" applyAlignment="1">
      <alignment horizontal="right" vertical="center" wrapText="1"/>
    </xf>
    <xf numFmtId="4" fontId="9" fillId="4" borderId="2" xfId="5" applyNumberFormat="1" applyFont="1" applyFill="1" applyBorder="1" applyAlignment="1">
      <alignment horizontal="right"/>
    </xf>
    <xf numFmtId="4" fontId="9" fillId="0" borderId="4" xfId="5" applyNumberFormat="1" applyFont="1" applyFill="1" applyBorder="1" applyAlignment="1">
      <alignment horizontal="right"/>
    </xf>
    <xf numFmtId="4" fontId="8" fillId="3" borderId="8" xfId="5" applyNumberFormat="1" applyFont="1" applyFill="1" applyBorder="1" applyAlignment="1">
      <alignment horizontal="right"/>
    </xf>
    <xf numFmtId="4" fontId="8" fillId="3" borderId="4" xfId="5" applyNumberFormat="1" applyFont="1" applyFill="1" applyBorder="1" applyAlignment="1">
      <alignment horizontal="right"/>
    </xf>
    <xf numFmtId="4" fontId="9" fillId="0" borderId="2" xfId="5" applyNumberFormat="1" applyFont="1" applyBorder="1" applyAlignment="1">
      <alignment horizontal="right"/>
    </xf>
    <xf numFmtId="4" fontId="8" fillId="3" borderId="2" xfId="5" applyNumberFormat="1" applyFont="1" applyFill="1" applyBorder="1" applyAlignment="1">
      <alignment horizontal="right"/>
    </xf>
    <xf numFmtId="4" fontId="9" fillId="0" borderId="4" xfId="5" applyNumberFormat="1" applyFont="1" applyBorder="1" applyAlignment="1">
      <alignment horizontal="right"/>
    </xf>
    <xf numFmtId="4" fontId="13" fillId="5" borderId="4" xfId="5" applyNumberFormat="1" applyFont="1" applyFill="1" applyBorder="1" applyAlignment="1">
      <alignment horizontal="right" vertical="center" wrapText="1"/>
    </xf>
    <xf numFmtId="4" fontId="18" fillId="3" borderId="8" xfId="8" applyNumberFormat="1" applyFont="1" applyFill="1" applyBorder="1"/>
    <xf numFmtId="4" fontId="18" fillId="3" borderId="5" xfId="8" applyNumberFormat="1" applyFont="1" applyFill="1" applyBorder="1"/>
    <xf numFmtId="164" fontId="19" fillId="7" borderId="2" xfId="8" applyNumberFormat="1" applyFont="1" applyFill="1" applyBorder="1" applyAlignment="1"/>
    <xf numFmtId="164" fontId="19" fillId="0" borderId="2" xfId="8" applyNumberFormat="1" applyFont="1" applyBorder="1" applyAlignment="1"/>
    <xf numFmtId="164" fontId="18" fillId="3" borderId="2" xfId="8" applyNumberFormat="1" applyFont="1" applyFill="1" applyBorder="1" applyAlignment="1"/>
    <xf numFmtId="164" fontId="18" fillId="3" borderId="8" xfId="8" applyNumberFormat="1" applyFont="1" applyFill="1" applyBorder="1" applyAlignment="1"/>
    <xf numFmtId="164" fontId="18" fillId="3" borderId="5" xfId="8" applyNumberFormat="1" applyFont="1" applyFill="1" applyBorder="1" applyAlignment="1"/>
    <xf numFmtId="164" fontId="13" fillId="5" borderId="2" xfId="8" applyNumberFormat="1" applyFont="1" applyFill="1" applyBorder="1" applyAlignment="1"/>
    <xf numFmtId="164" fontId="19" fillId="3" borderId="2" xfId="8" applyNumberFormat="1" applyFont="1" applyFill="1" applyBorder="1" applyAlignment="1"/>
    <xf numFmtId="164" fontId="19" fillId="4" borderId="2" xfId="8" applyNumberFormat="1" applyFont="1" applyFill="1" applyBorder="1" applyAlignment="1"/>
    <xf numFmtId="4" fontId="0" fillId="0" borderId="0" xfId="0" applyNumberFormat="1"/>
    <xf numFmtId="0" fontId="23" fillId="0" borderId="0" xfId="6" applyFont="1"/>
    <xf numFmtId="0" fontId="22" fillId="4" borderId="24" xfId="6" applyFont="1" applyFill="1" applyBorder="1"/>
    <xf numFmtId="49" fontId="22" fillId="4" borderId="25" xfId="6" applyNumberFormat="1" applyFont="1" applyFill="1" applyBorder="1" applyAlignment="1">
      <alignment horizontal="center" wrapText="1"/>
    </xf>
    <xf numFmtId="49" fontId="22" fillId="4" borderId="26" xfId="6" applyNumberFormat="1" applyFont="1" applyFill="1" applyBorder="1" applyAlignment="1">
      <alignment horizontal="center" wrapText="1"/>
    </xf>
    <xf numFmtId="0" fontId="22" fillId="4" borderId="27" xfId="6" applyFont="1" applyFill="1" applyBorder="1"/>
    <xf numFmtId="4" fontId="22" fillId="4" borderId="6" xfId="6" applyNumberFormat="1" applyFont="1" applyFill="1" applyBorder="1" applyAlignment="1">
      <alignment horizontal="right" wrapText="1"/>
    </xf>
    <xf numFmtId="4" fontId="22" fillId="4" borderId="5" xfId="6" applyNumberFormat="1" applyFont="1" applyFill="1" applyBorder="1" applyAlignment="1">
      <alignment horizontal="right" wrapText="1"/>
    </xf>
    <xf numFmtId="4" fontId="22" fillId="4" borderId="28" xfId="6" applyNumberFormat="1" applyFont="1" applyFill="1" applyBorder="1" applyAlignment="1">
      <alignment horizontal="right" wrapText="1"/>
    </xf>
    <xf numFmtId="0" fontId="23" fillId="4" borderId="29" xfId="6" applyFont="1" applyFill="1" applyBorder="1"/>
    <xf numFmtId="4" fontId="23" fillId="4" borderId="2" xfId="6" applyNumberFormat="1" applyFont="1" applyFill="1" applyBorder="1" applyAlignment="1">
      <alignment horizontal="right" wrapText="1"/>
    </xf>
    <xf numFmtId="4" fontId="22" fillId="4" borderId="2" xfId="6" applyNumberFormat="1" applyFont="1" applyFill="1" applyBorder="1" applyAlignment="1">
      <alignment horizontal="right" wrapText="1"/>
    </xf>
    <xf numFmtId="4" fontId="23" fillId="4" borderId="30" xfId="6" applyNumberFormat="1" applyFont="1" applyFill="1" applyBorder="1" applyAlignment="1">
      <alignment horizontal="right" wrapText="1"/>
    </xf>
    <xf numFmtId="0" fontId="22" fillId="4" borderId="29" xfId="6" applyFont="1" applyFill="1" applyBorder="1"/>
    <xf numFmtId="3" fontId="22" fillId="4" borderId="31" xfId="6" applyNumberFormat="1" applyFont="1" applyFill="1" applyBorder="1" applyAlignment="1">
      <alignment horizontal="left"/>
    </xf>
    <xf numFmtId="4" fontId="22" fillId="4" borderId="8" xfId="6" applyNumberFormat="1" applyFont="1" applyFill="1" applyBorder="1" applyAlignment="1">
      <alignment horizontal="right"/>
    </xf>
    <xf numFmtId="4" fontId="22" fillId="4" borderId="12" xfId="6" applyNumberFormat="1" applyFont="1" applyFill="1" applyBorder="1" applyAlignment="1">
      <alignment horizontal="right"/>
    </xf>
    <xf numFmtId="3" fontId="23" fillId="4" borderId="0" xfId="6" applyNumberFormat="1" applyFont="1" applyFill="1" applyBorder="1" applyAlignment="1">
      <alignment horizontal="left"/>
    </xf>
    <xf numFmtId="3" fontId="23" fillId="4" borderId="0" xfId="6" applyNumberFormat="1" applyFont="1" applyFill="1" applyBorder="1" applyAlignment="1">
      <alignment horizontal="right"/>
    </xf>
    <xf numFmtId="3" fontId="23" fillId="4" borderId="32" xfId="6" applyNumberFormat="1" applyFont="1" applyFill="1" applyBorder="1" applyAlignment="1">
      <alignment horizontal="left"/>
    </xf>
    <xf numFmtId="3" fontId="23" fillId="4" borderId="25" xfId="6" applyNumberFormat="1" applyFont="1" applyFill="1" applyBorder="1" applyAlignment="1">
      <alignment horizontal="right" wrapText="1"/>
    </xf>
    <xf numFmtId="3" fontId="23" fillId="4" borderId="14" xfId="6" applyNumberFormat="1" applyFont="1" applyFill="1" applyBorder="1" applyAlignment="1">
      <alignment horizontal="right" wrapText="1"/>
    </xf>
    <xf numFmtId="0" fontId="24" fillId="4" borderId="31" xfId="6" applyNumberFormat="1" applyFont="1" applyFill="1" applyBorder="1" applyAlignment="1">
      <alignment horizontal="left"/>
    </xf>
    <xf numFmtId="0" fontId="24" fillId="4" borderId="0" xfId="6" applyNumberFormat="1" applyFont="1" applyFill="1" applyBorder="1" applyAlignment="1">
      <alignment horizontal="left"/>
    </xf>
    <xf numFmtId="3" fontId="25" fillId="4" borderId="0" xfId="6" applyNumberFormat="1" applyFont="1" applyFill="1" applyBorder="1" applyAlignment="1">
      <alignment horizontal="right"/>
    </xf>
    <xf numFmtId="0" fontId="22" fillId="0" borderId="0" xfId="6" applyFont="1" applyBorder="1" applyAlignment="1">
      <alignment wrapText="1"/>
    </xf>
    <xf numFmtId="3" fontId="22" fillId="0" borderId="0" xfId="6" applyNumberFormat="1" applyFont="1" applyBorder="1"/>
    <xf numFmtId="0" fontId="23" fillId="4" borderId="33" xfId="6" applyNumberFormat="1" applyFont="1" applyFill="1" applyBorder="1" applyAlignment="1">
      <alignment horizontal="left" wrapText="1"/>
    </xf>
    <xf numFmtId="4" fontId="23" fillId="4" borderId="34" xfId="6" applyNumberFormat="1" applyFont="1" applyFill="1" applyBorder="1" applyAlignment="1">
      <alignment horizontal="right" wrapText="1"/>
    </xf>
    <xf numFmtId="4" fontId="23" fillId="4" borderId="35" xfId="6" applyNumberFormat="1" applyFont="1" applyFill="1" applyBorder="1" applyAlignment="1">
      <alignment horizontal="right" wrapText="1"/>
    </xf>
    <xf numFmtId="0" fontId="23" fillId="4" borderId="36" xfId="6" applyNumberFormat="1" applyFont="1" applyFill="1" applyBorder="1" applyAlignment="1">
      <alignment horizontal="left"/>
    </xf>
    <xf numFmtId="4" fontId="23" fillId="4" borderId="37" xfId="6" applyNumberFormat="1" applyFont="1" applyFill="1" applyBorder="1" applyAlignment="1">
      <alignment horizontal="right"/>
    </xf>
    <xf numFmtId="4" fontId="23" fillId="4" borderId="38" xfId="6" applyNumberFormat="1" applyFont="1" applyFill="1" applyBorder="1" applyAlignment="1">
      <alignment horizontal="right"/>
    </xf>
    <xf numFmtId="0" fontId="23" fillId="4" borderId="39" xfId="6" applyNumberFormat="1" applyFont="1" applyFill="1" applyBorder="1"/>
    <xf numFmtId="4" fontId="23" fillId="4" borderId="40" xfId="6" applyNumberFormat="1" applyFont="1" applyFill="1" applyBorder="1" applyAlignment="1">
      <alignment horizontal="right"/>
    </xf>
    <xf numFmtId="4" fontId="23" fillId="4" borderId="41" xfId="6" applyNumberFormat="1" applyFont="1" applyFill="1" applyBorder="1" applyAlignment="1">
      <alignment horizontal="right"/>
    </xf>
    <xf numFmtId="0" fontId="26" fillId="4" borderId="0" xfId="6" applyNumberFormat="1" applyFont="1" applyFill="1" applyBorder="1"/>
    <xf numFmtId="4" fontId="26" fillId="4" borderId="0" xfId="6" applyNumberFormat="1" applyFont="1" applyFill="1" applyBorder="1" applyAlignment="1">
      <alignment horizontal="right"/>
    </xf>
    <xf numFmtId="0" fontId="23" fillId="4" borderId="42" xfId="6" applyNumberFormat="1" applyFont="1" applyFill="1" applyBorder="1" applyAlignment="1">
      <alignment horizontal="left"/>
    </xf>
    <xf numFmtId="4" fontId="22" fillId="4" borderId="43" xfId="6" applyNumberFormat="1" applyFont="1" applyFill="1" applyBorder="1" applyAlignment="1">
      <alignment horizontal="right"/>
    </xf>
    <xf numFmtId="4" fontId="22" fillId="4" borderId="44" xfId="6" applyNumberFormat="1" applyFont="1" applyFill="1" applyBorder="1" applyAlignment="1">
      <alignment horizontal="right"/>
    </xf>
    <xf numFmtId="0" fontId="23" fillId="0" borderId="0" xfId="0" applyFont="1"/>
    <xf numFmtId="0" fontId="9" fillId="0" borderId="0" xfId="0" applyFont="1"/>
    <xf numFmtId="3" fontId="6" fillId="3" borderId="20" xfId="0" applyNumberFormat="1" applyFont="1" applyFill="1" applyBorder="1" applyAlignment="1">
      <alignment horizontal="center" vertical="center" wrapText="1"/>
    </xf>
    <xf numFmtId="0" fontId="23" fillId="4" borderId="0" xfId="6" applyNumberFormat="1" applyFont="1" applyFill="1" applyBorder="1" applyAlignment="1">
      <alignment horizontal="left"/>
    </xf>
    <xf numFmtId="4" fontId="22" fillId="4" borderId="0" xfId="6" applyNumberFormat="1" applyFont="1" applyFill="1" applyBorder="1" applyAlignment="1">
      <alignment horizontal="right"/>
    </xf>
    <xf numFmtId="164" fontId="9" fillId="0" borderId="46" xfId="0" applyNumberFormat="1" applyFont="1" applyBorder="1"/>
    <xf numFmtId="0" fontId="8" fillId="0" borderId="45" xfId="0" applyNumberFormat="1" applyFont="1" applyBorder="1" applyAlignment="1">
      <alignment horizontal="center" wrapText="1"/>
    </xf>
    <xf numFmtId="3" fontId="8" fillId="3" borderId="39" xfId="0" applyNumberFormat="1" applyFont="1" applyFill="1" applyBorder="1" applyAlignment="1">
      <alignment horizontal="center"/>
    </xf>
    <xf numFmtId="4" fontId="22" fillId="3" borderId="45" xfId="6" applyNumberFormat="1" applyFont="1" applyFill="1" applyBorder="1" applyAlignment="1">
      <alignment horizontal="right"/>
    </xf>
    <xf numFmtId="4" fontId="25" fillId="4" borderId="40" xfId="6" applyNumberFormat="1" applyFont="1" applyFill="1" applyBorder="1" applyAlignment="1">
      <alignment horizontal="right"/>
    </xf>
    <xf numFmtId="4" fontId="8" fillId="3" borderId="6" xfId="0" applyNumberFormat="1" applyFont="1" applyFill="1" applyBorder="1" applyAlignment="1">
      <alignment horizontal="right"/>
    </xf>
    <xf numFmtId="4" fontId="8" fillId="3" borderId="6" xfId="5" applyNumberFormat="1" applyFont="1" applyFill="1" applyBorder="1" applyAlignment="1">
      <alignment horizontal="right"/>
    </xf>
    <xf numFmtId="0" fontId="8" fillId="3" borderId="42" xfId="0" applyNumberFormat="1" applyFont="1" applyFill="1" applyBorder="1" applyAlignment="1">
      <alignment horizontal="center"/>
    </xf>
    <xf numFmtId="0" fontId="8" fillId="3" borderId="43" xfId="0" applyNumberFormat="1" applyFont="1" applyFill="1" applyBorder="1" applyAlignment="1">
      <alignment horizontal="center"/>
    </xf>
    <xf numFmtId="4" fontId="17" fillId="3" borderId="43" xfId="0" applyNumberFormat="1" applyFont="1" applyFill="1" applyBorder="1" applyAlignment="1">
      <alignment horizontal="center" vertical="center" wrapText="1"/>
    </xf>
    <xf numFmtId="4" fontId="8" fillId="3" borderId="43" xfId="5" applyNumberFormat="1" applyFont="1" applyFill="1" applyBorder="1" applyAlignment="1">
      <alignment horizontal="right"/>
    </xf>
    <xf numFmtId="4" fontId="8" fillId="3" borderId="43" xfId="0" applyNumberFormat="1" applyFont="1" applyFill="1" applyBorder="1" applyAlignment="1">
      <alignment horizontal="right"/>
    </xf>
    <xf numFmtId="4" fontId="8" fillId="3" borderId="43" xfId="0" applyNumberFormat="1" applyFont="1" applyFill="1" applyBorder="1" applyAlignment="1">
      <alignment horizontal="center" vertical="center" wrapText="1"/>
    </xf>
    <xf numFmtId="4" fontId="8" fillId="3" borderId="44" xfId="0" applyNumberFormat="1" applyFont="1" applyFill="1" applyBorder="1" applyAlignment="1">
      <alignment horizontal="right"/>
    </xf>
    <xf numFmtId="164" fontId="8" fillId="3" borderId="53" xfId="0" applyNumberFormat="1" applyFont="1" applyFill="1" applyBorder="1" applyAlignment="1">
      <alignment horizontal="center" vertical="center"/>
    </xf>
    <xf numFmtId="164" fontId="8" fillId="3" borderId="54" xfId="0" applyNumberFormat="1" applyFont="1" applyFill="1" applyBorder="1" applyAlignment="1">
      <alignment horizontal="center" vertical="center"/>
    </xf>
    <xf numFmtId="164" fontId="8" fillId="3" borderId="55" xfId="0" applyNumberFormat="1" applyFont="1" applyFill="1" applyBorder="1" applyAlignment="1">
      <alignment horizontal="center" vertical="center"/>
    </xf>
    <xf numFmtId="3" fontId="16" fillId="0" borderId="16" xfId="0" applyNumberFormat="1" applyFont="1" applyBorder="1" applyAlignment="1">
      <alignment horizontal="center"/>
    </xf>
    <xf numFmtId="3" fontId="10" fillId="0" borderId="0" xfId="0" applyNumberFormat="1" applyFont="1" applyBorder="1" applyAlignment="1">
      <alignment horizontal="left"/>
    </xf>
    <xf numFmtId="3" fontId="10" fillId="0" borderId="0" xfId="0" applyNumberFormat="1" applyFont="1" applyAlignment="1">
      <alignment horizontal="left"/>
    </xf>
    <xf numFmtId="0" fontId="8" fillId="2" borderId="17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0" fontId="8" fillId="3" borderId="47" xfId="0" applyNumberFormat="1" applyFont="1" applyFill="1" applyBorder="1" applyAlignment="1">
      <alignment horizontal="center" vertical="center"/>
    </xf>
    <xf numFmtId="0" fontId="8" fillId="3" borderId="48" xfId="0" applyNumberFormat="1" applyFont="1" applyFill="1" applyBorder="1" applyAlignment="1">
      <alignment horizontal="center" vertical="center"/>
    </xf>
    <xf numFmtId="0" fontId="8" fillId="3" borderId="46" xfId="0" applyNumberFormat="1" applyFont="1" applyFill="1" applyBorder="1" applyAlignment="1">
      <alignment horizontal="center" vertical="center"/>
    </xf>
    <xf numFmtId="0" fontId="8" fillId="3" borderId="27" xfId="0" applyNumberFormat="1" applyFont="1" applyFill="1" applyBorder="1" applyAlignment="1">
      <alignment horizontal="center" vertical="center"/>
    </xf>
    <xf numFmtId="0" fontId="8" fillId="3" borderId="0" xfId="0" applyNumberFormat="1" applyFont="1" applyFill="1" applyBorder="1" applyAlignment="1">
      <alignment horizontal="center" vertical="center"/>
    </xf>
    <xf numFmtId="0" fontId="8" fillId="3" borderId="49" xfId="0" applyNumberFormat="1" applyFont="1" applyFill="1" applyBorder="1" applyAlignment="1">
      <alignment horizontal="center" vertical="center"/>
    </xf>
    <xf numFmtId="0" fontId="8" fillId="3" borderId="50" xfId="0" applyNumberFormat="1" applyFont="1" applyFill="1" applyBorder="1" applyAlignment="1">
      <alignment horizontal="center" vertical="center"/>
    </xf>
    <xf numFmtId="0" fontId="8" fillId="3" borderId="51" xfId="0" applyNumberFormat="1" applyFont="1" applyFill="1" applyBorder="1" applyAlignment="1">
      <alignment horizontal="center" vertical="center"/>
    </xf>
    <xf numFmtId="0" fontId="8" fillId="3" borderId="52" xfId="0" applyNumberFormat="1" applyFont="1" applyFill="1" applyBorder="1" applyAlignment="1">
      <alignment horizontal="center" vertical="center"/>
    </xf>
    <xf numFmtId="0" fontId="6" fillId="2" borderId="17" xfId="0" applyNumberFormat="1" applyFont="1" applyFill="1" applyBorder="1" applyAlignment="1">
      <alignment horizontal="center"/>
    </xf>
    <xf numFmtId="0" fontId="6" fillId="2" borderId="18" xfId="0" applyNumberFormat="1" applyFont="1" applyFill="1" applyBorder="1" applyAlignment="1">
      <alignment horizontal="center"/>
    </xf>
    <xf numFmtId="0" fontId="6" fillId="2" borderId="19" xfId="0" applyNumberFormat="1" applyFont="1" applyFill="1" applyBorder="1" applyAlignment="1">
      <alignment horizontal="center"/>
    </xf>
    <xf numFmtId="3" fontId="10" fillId="0" borderId="0" xfId="0" applyNumberFormat="1" applyFont="1" applyBorder="1" applyAlignment="1">
      <alignment horizontal="left" vertical="center" wrapText="1"/>
    </xf>
    <xf numFmtId="3" fontId="10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center" wrapText="1"/>
    </xf>
    <xf numFmtId="3" fontId="10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center" wrapText="1"/>
    </xf>
    <xf numFmtId="0" fontId="9" fillId="0" borderId="0" xfId="0" applyFont="1" applyAlignment="1">
      <alignment horizontal="center" wrapText="1"/>
    </xf>
    <xf numFmtId="4" fontId="27" fillId="3" borderId="17" xfId="6" applyNumberFormat="1" applyFont="1" applyFill="1" applyBorder="1" applyAlignment="1">
      <alignment horizontal="center"/>
    </xf>
    <xf numFmtId="4" fontId="27" fillId="3" borderId="19" xfId="6" applyNumberFormat="1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6" applyFont="1" applyAlignment="1">
      <alignment horizontal="center"/>
    </xf>
    <xf numFmtId="3" fontId="8" fillId="4" borderId="56" xfId="6" applyNumberFormat="1" applyFont="1" applyFill="1" applyBorder="1" applyAlignment="1">
      <alignment horizontal="center" wrapText="1"/>
    </xf>
    <xf numFmtId="3" fontId="8" fillId="4" borderId="46" xfId="6" applyNumberFormat="1" applyFont="1" applyFill="1" applyBorder="1" applyAlignment="1">
      <alignment horizontal="center" wrapText="1"/>
    </xf>
  </cellXfs>
  <cellStyles count="9">
    <cellStyle name="Comma" xfId="2" builtinId="3"/>
    <cellStyle name="Comma 2" xfId="7"/>
    <cellStyle name="Normal" xfId="0" builtinId="0"/>
    <cellStyle name="Normal 2" xfId="5"/>
    <cellStyle name="Normal 3" xfId="3"/>
    <cellStyle name="Normal 3 2" xfId="8"/>
    <cellStyle name="Normal 4" xfId="4"/>
    <cellStyle name="Normalno 2" xfId="1"/>
    <cellStyle name="Normalno 2 2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200"/>
  <sheetViews>
    <sheetView zoomScale="75" zoomScaleNormal="75" workbookViewId="0">
      <selection activeCell="B22" sqref="B22:B23"/>
    </sheetView>
  </sheetViews>
  <sheetFormatPr defaultColWidth="19.42578125" defaultRowHeight="18.75"/>
  <cols>
    <col min="1" max="1" width="32.42578125" style="29" customWidth="1"/>
    <col min="2" max="2" width="39.85546875" style="30" customWidth="1"/>
    <col min="3" max="3" width="19.7109375" style="2" bestFit="1" customWidth="1"/>
    <col min="4" max="4" width="19.7109375" style="31" bestFit="1" customWidth="1"/>
    <col min="5" max="6" width="20" style="1" bestFit="1" customWidth="1"/>
    <col min="7" max="7" width="19.7109375" style="1" bestFit="1" customWidth="1"/>
    <col min="8" max="8" width="19" style="1" customWidth="1"/>
    <col min="9" max="12" width="19.7109375" style="1" bestFit="1" customWidth="1"/>
    <col min="13" max="13" width="19.5703125" style="1" bestFit="1" customWidth="1"/>
    <col min="14" max="14" width="19.7109375" style="1" bestFit="1" customWidth="1"/>
    <col min="15" max="15" width="19.5703125" style="1" bestFit="1" customWidth="1"/>
    <col min="16" max="62" width="19.42578125" style="52"/>
    <col min="63" max="16384" width="19.42578125" style="1"/>
  </cols>
  <sheetData>
    <row r="1" spans="1:16" ht="15.75" customHeight="1" thickBot="1">
      <c r="A1" s="324" t="s">
        <v>69</v>
      </c>
      <c r="B1" s="325"/>
      <c r="C1" s="325"/>
      <c r="D1" s="326"/>
      <c r="N1" s="313" t="s">
        <v>12</v>
      </c>
      <c r="O1" s="314"/>
      <c r="P1" s="121"/>
    </row>
    <row r="2" spans="1:16" ht="20.25" customHeight="1">
      <c r="A2" s="331" t="s">
        <v>182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"/>
      <c r="O2" s="3"/>
      <c r="P2" s="121"/>
    </row>
    <row r="3" spans="1:16" ht="20.25" customHeight="1">
      <c r="A3" s="4"/>
      <c r="B3" s="329"/>
      <c r="C3" s="329"/>
      <c r="D3" s="329"/>
      <c r="E3" s="329"/>
      <c r="F3" s="329"/>
      <c r="G3" s="329"/>
      <c r="H3" s="329"/>
      <c r="I3" s="5"/>
      <c r="J3" s="3"/>
      <c r="K3" s="3"/>
      <c r="L3" s="3"/>
      <c r="M3" s="3"/>
      <c r="N3" s="3"/>
      <c r="O3" s="3"/>
      <c r="P3" s="121"/>
    </row>
    <row r="4" spans="1:16" ht="18" customHeight="1">
      <c r="A4" s="6" t="s">
        <v>13</v>
      </c>
      <c r="B4" s="7"/>
      <c r="C4" s="8"/>
      <c r="D4" s="9"/>
      <c r="E4" s="10"/>
      <c r="F4" s="10"/>
      <c r="G4" s="10"/>
      <c r="H4" s="10"/>
      <c r="I4" s="10"/>
      <c r="J4" s="10"/>
      <c r="K4" s="10"/>
      <c r="L4" s="10"/>
      <c r="M4" s="10"/>
    </row>
    <row r="5" spans="1:16" ht="22.5" customHeight="1">
      <c r="A5" s="12" t="s">
        <v>69</v>
      </c>
      <c r="B5" s="13"/>
      <c r="C5" s="14"/>
      <c r="D5" s="15"/>
      <c r="E5" s="10"/>
      <c r="F5" s="10"/>
      <c r="G5" s="10"/>
      <c r="H5" s="10"/>
      <c r="I5" s="10"/>
      <c r="J5" s="10"/>
      <c r="K5" s="10"/>
      <c r="L5" s="10"/>
      <c r="M5" s="10"/>
    </row>
    <row r="6" spans="1:16" ht="16.5" customHeight="1" thickBot="1">
      <c r="A6" s="16"/>
      <c r="B6" s="10"/>
      <c r="C6" s="11"/>
      <c r="D6" s="15"/>
      <c r="E6" s="10"/>
      <c r="F6" s="10"/>
      <c r="G6" s="10"/>
      <c r="H6" s="10"/>
      <c r="I6" s="10"/>
      <c r="J6" s="10"/>
      <c r="K6" s="10"/>
      <c r="L6" s="10"/>
      <c r="M6" s="10"/>
    </row>
    <row r="7" spans="1:16" ht="36">
      <c r="A7" s="290" t="s">
        <v>14</v>
      </c>
      <c r="B7" s="134" t="s">
        <v>183</v>
      </c>
      <c r="C7" s="135" t="s">
        <v>162</v>
      </c>
      <c r="D7" s="136" t="s">
        <v>184</v>
      </c>
      <c r="E7" s="327" t="s">
        <v>79</v>
      </c>
      <c r="F7" s="327"/>
      <c r="G7" s="327"/>
      <c r="H7" s="327"/>
      <c r="I7" s="327"/>
      <c r="J7" s="327"/>
      <c r="K7" s="18"/>
      <c r="L7" s="327"/>
      <c r="M7" s="327"/>
      <c r="N7" s="327"/>
      <c r="O7" s="327"/>
    </row>
    <row r="8" spans="1:16" ht="19.5" customHeight="1">
      <c r="A8" s="137" t="s">
        <v>9</v>
      </c>
      <c r="B8" s="19">
        <f>D188+E188+F188+G188</f>
        <v>6961216</v>
      </c>
      <c r="C8" s="20">
        <v>6861216</v>
      </c>
      <c r="D8" s="20">
        <v>6861216</v>
      </c>
      <c r="E8" s="327"/>
      <c r="F8" s="327"/>
      <c r="G8" s="327"/>
      <c r="H8" s="330"/>
      <c r="I8" s="330"/>
      <c r="J8" s="330"/>
      <c r="K8" s="21"/>
      <c r="L8" s="328"/>
      <c r="M8" s="328"/>
      <c r="N8" s="328"/>
      <c r="O8" s="328"/>
    </row>
    <row r="9" spans="1:16" ht="36.75" customHeight="1">
      <c r="A9" s="137" t="s">
        <v>62</v>
      </c>
      <c r="B9" s="19">
        <v>700</v>
      </c>
      <c r="C9" s="20">
        <v>700</v>
      </c>
      <c r="D9" s="20">
        <v>700</v>
      </c>
      <c r="E9" s="327" t="s">
        <v>155</v>
      </c>
      <c r="F9" s="327"/>
      <c r="G9" s="327"/>
      <c r="H9" s="327"/>
      <c r="I9" s="327"/>
      <c r="J9" s="327"/>
      <c r="K9" s="22"/>
      <c r="L9" s="328"/>
      <c r="M9" s="328"/>
      <c r="N9" s="328"/>
      <c r="O9" s="328"/>
    </row>
    <row r="10" spans="1:16" ht="21" customHeight="1">
      <c r="A10" s="137" t="s">
        <v>153</v>
      </c>
      <c r="B10" s="19">
        <f>H188+H190-700</f>
        <v>593650</v>
      </c>
      <c r="C10" s="20">
        <v>555650</v>
      </c>
      <c r="D10" s="20">
        <v>555650</v>
      </c>
      <c r="E10" s="133"/>
      <c r="F10" s="17"/>
      <c r="G10" s="17"/>
      <c r="H10" s="17"/>
      <c r="I10" s="17"/>
      <c r="J10" s="17"/>
      <c r="K10" s="22"/>
      <c r="L10" s="23"/>
      <c r="M10" s="23"/>
      <c r="N10" s="23"/>
      <c r="O10" s="23"/>
    </row>
    <row r="11" spans="1:16" ht="34.5" customHeight="1">
      <c r="A11" s="138" t="s">
        <v>8</v>
      </c>
      <c r="B11" s="24">
        <v>0</v>
      </c>
      <c r="C11" s="20">
        <v>0</v>
      </c>
      <c r="D11" s="20">
        <v>0</v>
      </c>
      <c r="E11" s="327" t="s">
        <v>80</v>
      </c>
      <c r="F11" s="327"/>
      <c r="G11" s="327"/>
      <c r="H11" s="330"/>
      <c r="I11" s="330"/>
      <c r="J11" s="330"/>
      <c r="K11" s="22"/>
      <c r="L11" s="328"/>
      <c r="M11" s="328"/>
      <c r="N11" s="328"/>
      <c r="O11" s="328"/>
    </row>
    <row r="12" spans="1:16">
      <c r="A12" s="139" t="s">
        <v>1</v>
      </c>
      <c r="B12" s="19">
        <v>0</v>
      </c>
      <c r="C12" s="20">
        <v>0</v>
      </c>
      <c r="D12" s="20">
        <v>0</v>
      </c>
      <c r="E12" s="311" t="s">
        <v>81</v>
      </c>
      <c r="F12" s="311"/>
      <c r="G12" s="311"/>
      <c r="H12" s="312"/>
      <c r="I12" s="312"/>
      <c r="J12" s="312"/>
      <c r="K12" s="25"/>
      <c r="L12" s="312"/>
      <c r="M12" s="312"/>
      <c r="N12" s="312"/>
      <c r="O12" s="312"/>
    </row>
    <row r="13" spans="1:16">
      <c r="A13" s="139" t="s">
        <v>11</v>
      </c>
      <c r="B13" s="19">
        <f>J188</f>
        <v>45500</v>
      </c>
      <c r="C13" s="20">
        <v>45500</v>
      </c>
      <c r="D13" s="20">
        <v>45500</v>
      </c>
      <c r="E13" s="10"/>
      <c r="F13" s="10"/>
      <c r="G13" s="10"/>
      <c r="H13" s="26"/>
      <c r="I13" s="26"/>
      <c r="J13" s="10"/>
      <c r="K13" s="10"/>
      <c r="L13" s="10"/>
      <c r="M13" s="10"/>
    </row>
    <row r="14" spans="1:16" ht="19.5" thickBot="1">
      <c r="A14" s="140" t="s">
        <v>15</v>
      </c>
      <c r="B14" s="54">
        <f>SUM(B8:B13)</f>
        <v>7601066</v>
      </c>
      <c r="C14" s="54">
        <v>7463066</v>
      </c>
      <c r="D14" s="141">
        <v>7463066</v>
      </c>
      <c r="E14" s="10"/>
      <c r="F14" s="10"/>
      <c r="G14" s="10"/>
      <c r="H14" s="28"/>
      <c r="I14" s="28"/>
      <c r="J14" s="10"/>
      <c r="K14" s="10"/>
      <c r="L14" s="10"/>
      <c r="M14" s="10"/>
    </row>
    <row r="15" spans="1:16" ht="37.5" customHeight="1" thickBot="1">
      <c r="A15" s="294" t="s">
        <v>191</v>
      </c>
      <c r="B15" s="293">
        <v>-30000</v>
      </c>
      <c r="L15" s="10"/>
      <c r="M15" s="10"/>
    </row>
    <row r="16" spans="1:16" ht="22.5" customHeight="1" thickBot="1">
      <c r="A16" s="295" t="s">
        <v>15</v>
      </c>
      <c r="B16" s="141">
        <f>B14+B15</f>
        <v>7571066</v>
      </c>
      <c r="L16" s="10"/>
      <c r="M16" s="10"/>
    </row>
    <row r="17" spans="1:13" ht="30.75" customHeight="1">
      <c r="B17" s="2"/>
      <c r="L17" s="10"/>
      <c r="M17" s="10"/>
    </row>
    <row r="18" spans="1:13" ht="30.75" customHeight="1">
      <c r="L18" s="10"/>
      <c r="M18" s="10"/>
    </row>
    <row r="19" spans="1:13" ht="30.75" customHeight="1">
      <c r="L19" s="10"/>
      <c r="M19" s="10"/>
    </row>
    <row r="20" spans="1:13" ht="30.75" customHeight="1">
      <c r="L20" s="10"/>
      <c r="M20" s="10"/>
    </row>
    <row r="21" spans="1:13" ht="30.75" customHeight="1">
      <c r="L21" s="10"/>
      <c r="M21" s="10"/>
    </row>
    <row r="22" spans="1:13" ht="30.75" customHeight="1">
      <c r="L22" s="10"/>
      <c r="M22" s="10"/>
    </row>
    <row r="23" spans="1:13">
      <c r="A23" s="32"/>
      <c r="B23" s="32"/>
      <c r="C23" s="33"/>
      <c r="D23" s="32"/>
      <c r="E23" s="32"/>
      <c r="F23" s="32"/>
      <c r="G23" s="32"/>
      <c r="H23" s="32"/>
      <c r="I23" s="32"/>
      <c r="J23" s="32"/>
      <c r="K23" s="32"/>
      <c r="L23" s="32"/>
      <c r="M23" s="32"/>
    </row>
    <row r="24" spans="1:13">
      <c r="A24" s="32"/>
      <c r="B24" s="32"/>
      <c r="C24" s="33"/>
      <c r="D24" s="32"/>
      <c r="E24" s="32"/>
      <c r="F24" s="32"/>
      <c r="G24" s="32"/>
      <c r="H24" s="32"/>
      <c r="I24" s="32"/>
      <c r="J24" s="32"/>
      <c r="K24" s="32"/>
      <c r="L24" s="32"/>
      <c r="M24" s="32"/>
    </row>
    <row r="25" spans="1:13">
      <c r="A25" s="32"/>
      <c r="B25" s="32"/>
      <c r="C25" s="33"/>
      <c r="D25" s="32"/>
      <c r="E25" s="32"/>
      <c r="F25" s="32"/>
      <c r="G25" s="32"/>
      <c r="H25" s="32"/>
      <c r="I25" s="32"/>
      <c r="J25" s="32"/>
      <c r="K25" s="32"/>
      <c r="L25" s="32"/>
      <c r="M25" s="32"/>
    </row>
    <row r="26" spans="1:13">
      <c r="A26" s="32"/>
      <c r="B26" s="32"/>
      <c r="C26" s="33"/>
      <c r="D26" s="32"/>
      <c r="E26" s="32"/>
      <c r="F26" s="32"/>
      <c r="G26" s="32"/>
      <c r="H26" s="32"/>
      <c r="I26" s="32"/>
      <c r="J26" s="32"/>
      <c r="K26" s="32"/>
      <c r="L26" s="32"/>
      <c r="M26" s="32"/>
    </row>
    <row r="27" spans="1:13">
      <c r="A27" s="32"/>
      <c r="B27" s="32"/>
      <c r="C27" s="33"/>
      <c r="D27" s="32"/>
      <c r="E27" s="32"/>
      <c r="F27" s="32"/>
      <c r="G27" s="32"/>
      <c r="H27" s="32"/>
      <c r="I27" s="32"/>
      <c r="J27" s="32"/>
      <c r="K27" s="32"/>
      <c r="L27" s="32"/>
      <c r="M27" s="32"/>
    </row>
    <row r="28" spans="1:13">
      <c r="A28" s="32"/>
      <c r="B28" s="32"/>
      <c r="C28" s="33"/>
      <c r="D28" s="32"/>
      <c r="E28" s="32"/>
      <c r="F28" s="32"/>
      <c r="G28" s="32"/>
      <c r="H28" s="32"/>
      <c r="I28" s="32"/>
      <c r="J28" s="32"/>
      <c r="K28" s="32"/>
      <c r="L28" s="32"/>
      <c r="M28" s="32"/>
    </row>
    <row r="29" spans="1:13">
      <c r="A29" s="32"/>
      <c r="B29" s="32"/>
      <c r="C29" s="33"/>
      <c r="D29" s="32"/>
      <c r="E29" s="32"/>
      <c r="F29" s="32"/>
      <c r="G29" s="32"/>
      <c r="H29" s="32"/>
      <c r="I29" s="32"/>
      <c r="J29" s="32"/>
      <c r="K29" s="32"/>
      <c r="L29" s="32"/>
      <c r="M29" s="32"/>
    </row>
    <row r="30" spans="1:13">
      <c r="A30" s="32"/>
      <c r="B30" s="32"/>
      <c r="C30" s="33"/>
      <c r="D30" s="32"/>
      <c r="E30" s="32"/>
      <c r="F30" s="32"/>
      <c r="G30" s="32"/>
      <c r="H30" s="32"/>
      <c r="I30" s="32"/>
      <c r="J30" s="32"/>
      <c r="K30" s="32"/>
      <c r="L30" s="32"/>
      <c r="M30" s="32"/>
    </row>
    <row r="31" spans="1:13">
      <c r="A31" s="32"/>
      <c r="B31" s="32"/>
      <c r="C31" s="33"/>
      <c r="D31" s="32"/>
      <c r="E31" s="32"/>
      <c r="F31" s="32"/>
      <c r="G31" s="32"/>
      <c r="H31" s="32"/>
      <c r="I31" s="32"/>
      <c r="J31" s="32"/>
      <c r="K31" s="32"/>
      <c r="L31" s="32"/>
      <c r="M31" s="32"/>
    </row>
    <row r="32" spans="1:13">
      <c r="A32" s="32"/>
      <c r="B32" s="32"/>
      <c r="C32" s="33"/>
      <c r="D32" s="32"/>
      <c r="E32" s="32"/>
      <c r="F32" s="32"/>
      <c r="G32" s="32"/>
      <c r="H32" s="32"/>
      <c r="I32" s="32"/>
      <c r="J32" s="32"/>
      <c r="K32" s="32"/>
      <c r="L32" s="32"/>
      <c r="M32" s="32"/>
    </row>
    <row r="33" spans="1:62">
      <c r="A33" s="32"/>
      <c r="B33" s="32"/>
      <c r="C33" s="33"/>
      <c r="D33" s="32"/>
      <c r="E33" s="32"/>
      <c r="F33" s="32"/>
      <c r="G33" s="32"/>
      <c r="H33" s="32"/>
      <c r="I33" s="32"/>
      <c r="J33" s="32"/>
      <c r="K33" s="32"/>
      <c r="L33" s="32"/>
      <c r="M33" s="32"/>
    </row>
    <row r="34" spans="1:62">
      <c r="A34" s="32"/>
      <c r="B34" s="32"/>
      <c r="C34" s="33"/>
      <c r="D34" s="32"/>
      <c r="E34" s="32"/>
      <c r="F34" s="32"/>
      <c r="G34" s="32"/>
      <c r="H34" s="32"/>
      <c r="I34" s="32"/>
      <c r="J34" s="32"/>
      <c r="K34" s="32"/>
      <c r="L34" s="32"/>
      <c r="M34" s="32"/>
    </row>
    <row r="35" spans="1:62">
      <c r="A35" s="32"/>
      <c r="B35" s="32"/>
      <c r="C35" s="33"/>
      <c r="D35" s="32"/>
      <c r="E35" s="32"/>
      <c r="F35" s="32"/>
      <c r="G35" s="32"/>
      <c r="H35" s="32"/>
      <c r="I35" s="32"/>
      <c r="J35" s="32"/>
      <c r="K35" s="32"/>
      <c r="L35" s="32"/>
      <c r="M35" s="32"/>
    </row>
    <row r="36" spans="1:62">
      <c r="A36" s="16"/>
      <c r="B36" s="16"/>
      <c r="C36" s="11"/>
      <c r="D36" s="7"/>
      <c r="E36" s="10"/>
      <c r="F36" s="10"/>
      <c r="G36" s="10"/>
      <c r="H36" s="10"/>
      <c r="I36" s="10"/>
      <c r="J36" s="10"/>
      <c r="K36" s="10"/>
      <c r="L36" s="10"/>
      <c r="M36" s="10"/>
    </row>
    <row r="37" spans="1:62" ht="19.5">
      <c r="A37" s="34"/>
      <c r="B37" s="34"/>
      <c r="C37" s="35"/>
      <c r="D37" s="36"/>
      <c r="E37" s="34"/>
      <c r="F37" s="34"/>
      <c r="G37" s="34"/>
      <c r="H37" s="34"/>
      <c r="I37" s="34"/>
      <c r="J37" s="34"/>
      <c r="K37" s="34"/>
      <c r="L37" s="34"/>
      <c r="M37" s="34"/>
      <c r="N37" s="37"/>
      <c r="O37" s="37"/>
    </row>
    <row r="38" spans="1:62" ht="8.25" customHeight="1">
      <c r="A38" s="38"/>
      <c r="B38" s="38"/>
      <c r="C38" s="39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1"/>
      <c r="O38" s="41"/>
    </row>
    <row r="39" spans="1:62" ht="9.75" customHeight="1">
      <c r="A39" s="38"/>
      <c r="B39" s="38"/>
      <c r="C39" s="39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42"/>
      <c r="O39" s="42"/>
    </row>
    <row r="40" spans="1:62" s="31" customFormat="1" ht="21.75" customHeight="1" thickBot="1">
      <c r="A40" s="43" t="s">
        <v>16</v>
      </c>
      <c r="B40" s="44"/>
      <c r="C40" s="11"/>
      <c r="D40" s="44" t="s">
        <v>70</v>
      </c>
      <c r="E40" s="13"/>
      <c r="F40" s="13"/>
      <c r="G40" s="13"/>
      <c r="H40" s="13"/>
      <c r="I40" s="13"/>
      <c r="J40" s="10"/>
      <c r="K40" s="10"/>
      <c r="P40" s="122"/>
      <c r="Q40" s="122"/>
      <c r="R40" s="122"/>
      <c r="S40" s="122"/>
      <c r="T40" s="122"/>
      <c r="U40" s="122"/>
      <c r="V40" s="122"/>
      <c r="W40" s="122"/>
      <c r="X40" s="122"/>
      <c r="Y40" s="122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  <c r="AK40" s="122"/>
      <c r="AL40" s="122"/>
      <c r="AM40" s="122"/>
      <c r="AN40" s="122"/>
      <c r="AO40" s="122"/>
      <c r="AP40" s="122"/>
      <c r="AQ40" s="122"/>
      <c r="AR40" s="122"/>
      <c r="AS40" s="122"/>
      <c r="AT40" s="122"/>
      <c r="AU40" s="122"/>
      <c r="AV40" s="122"/>
      <c r="AW40" s="122"/>
      <c r="AX40" s="122"/>
      <c r="AY40" s="122"/>
      <c r="AZ40" s="122"/>
      <c r="BA40" s="122"/>
      <c r="BB40" s="122"/>
      <c r="BC40" s="122"/>
      <c r="BD40" s="122"/>
      <c r="BE40" s="122"/>
      <c r="BF40" s="122"/>
      <c r="BG40" s="122"/>
      <c r="BH40" s="122"/>
      <c r="BI40" s="122"/>
      <c r="BJ40" s="122"/>
    </row>
    <row r="41" spans="1:62" ht="107.25" customHeight="1">
      <c r="A41" s="45" t="s">
        <v>17</v>
      </c>
      <c r="B41" s="46" t="s">
        <v>0</v>
      </c>
      <c r="C41" s="47" t="s">
        <v>185</v>
      </c>
      <c r="D41" s="48" t="s">
        <v>72</v>
      </c>
      <c r="E41" s="48" t="s">
        <v>75</v>
      </c>
      <c r="F41" s="48" t="s">
        <v>76</v>
      </c>
      <c r="G41" s="48" t="s">
        <v>73</v>
      </c>
      <c r="H41" s="48" t="s">
        <v>71</v>
      </c>
      <c r="I41" s="48" t="s">
        <v>8</v>
      </c>
      <c r="J41" s="48" t="s">
        <v>11</v>
      </c>
      <c r="K41" s="48" t="s">
        <v>1</v>
      </c>
      <c r="L41" s="48" t="s">
        <v>161</v>
      </c>
      <c r="M41" s="48" t="s">
        <v>24</v>
      </c>
      <c r="N41" s="49" t="s">
        <v>160</v>
      </c>
      <c r="O41" s="50" t="s">
        <v>186</v>
      </c>
    </row>
    <row r="42" spans="1:62" ht="19.5" thickBot="1">
      <c r="A42" s="51">
        <v>3</v>
      </c>
      <c r="B42" s="125"/>
      <c r="C42" s="124">
        <f>D42+E42+F42+G42+H42+I42+J42+K42+L42+M42</f>
        <v>7410066</v>
      </c>
      <c r="D42" s="189">
        <f>D43+D51</f>
        <v>6046000</v>
      </c>
      <c r="E42" s="147">
        <f>E51+E153</f>
        <v>245216</v>
      </c>
      <c r="F42" s="148">
        <f>F51</f>
        <v>100000</v>
      </c>
      <c r="G42" s="228">
        <f>G43+G51</f>
        <v>570000</v>
      </c>
      <c r="H42" s="236">
        <f>H51+H153</f>
        <v>403350</v>
      </c>
      <c r="I42" s="148">
        <v>0</v>
      </c>
      <c r="J42" s="148">
        <f>J51</f>
        <v>45500</v>
      </c>
      <c r="K42" s="148">
        <v>0</v>
      </c>
      <c r="L42" s="148">
        <v>0</v>
      </c>
      <c r="M42" s="148">
        <v>0</v>
      </c>
      <c r="N42" s="124">
        <f>C42</f>
        <v>7410066</v>
      </c>
      <c r="O42" s="148">
        <f>N42</f>
        <v>7410066</v>
      </c>
    </row>
    <row r="43" spans="1:62" ht="19.5" thickBot="1">
      <c r="A43" s="300">
        <v>31</v>
      </c>
      <c r="B43" s="301" t="s">
        <v>7</v>
      </c>
      <c r="C43" s="302">
        <f t="shared" ref="C43:C106" si="0">D43+E43+F43+G43+H43+I43+J43+K43+L43+M43</f>
        <v>5872000</v>
      </c>
      <c r="D43" s="303">
        <f>D44+D46+D48</f>
        <v>5852000</v>
      </c>
      <c r="E43" s="304">
        <v>0</v>
      </c>
      <c r="F43" s="304">
        <v>0</v>
      </c>
      <c r="G43" s="303">
        <f>G46</f>
        <v>20000</v>
      </c>
      <c r="H43" s="303">
        <v>0</v>
      </c>
      <c r="I43" s="304">
        <v>0</v>
      </c>
      <c r="J43" s="304">
        <v>0</v>
      </c>
      <c r="K43" s="304">
        <v>0</v>
      </c>
      <c r="L43" s="304">
        <v>0</v>
      </c>
      <c r="M43" s="304">
        <v>0</v>
      </c>
      <c r="N43" s="305">
        <f>C43</f>
        <v>5872000</v>
      </c>
      <c r="O43" s="306">
        <f t="shared" ref="O43:O106" si="1">N43</f>
        <v>5872000</v>
      </c>
    </row>
    <row r="44" spans="1:62" s="56" customFormat="1">
      <c r="A44" s="55">
        <v>311</v>
      </c>
      <c r="B44" s="55" t="s">
        <v>20</v>
      </c>
      <c r="C44" s="127">
        <f t="shared" si="0"/>
        <v>4800000</v>
      </c>
      <c r="D44" s="190">
        <f>D45</f>
        <v>4800000</v>
      </c>
      <c r="E44" s="298">
        <v>0</v>
      </c>
      <c r="F44" s="298">
        <v>0</v>
      </c>
      <c r="G44" s="299">
        <v>0</v>
      </c>
      <c r="H44" s="299">
        <v>0</v>
      </c>
      <c r="I44" s="298">
        <v>0</v>
      </c>
      <c r="J44" s="298">
        <v>0</v>
      </c>
      <c r="K44" s="298">
        <v>0</v>
      </c>
      <c r="L44" s="298">
        <v>0</v>
      </c>
      <c r="M44" s="298">
        <v>0</v>
      </c>
      <c r="N44" s="127">
        <f t="shared" ref="N44:N107" si="2">C44</f>
        <v>4800000</v>
      </c>
      <c r="O44" s="149">
        <f t="shared" si="1"/>
        <v>4800000</v>
      </c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</row>
    <row r="45" spans="1:62">
      <c r="A45" s="58">
        <v>31111</v>
      </c>
      <c r="B45" s="58" t="s">
        <v>29</v>
      </c>
      <c r="C45" s="123">
        <f t="shared" si="0"/>
        <v>4800000</v>
      </c>
      <c r="D45" s="191">
        <v>4800000</v>
      </c>
      <c r="E45" s="144">
        <v>0</v>
      </c>
      <c r="F45" s="144">
        <v>0</v>
      </c>
      <c r="G45" s="213">
        <v>0</v>
      </c>
      <c r="H45" s="233">
        <v>0</v>
      </c>
      <c r="I45" s="144">
        <v>0</v>
      </c>
      <c r="J45" s="144">
        <v>0</v>
      </c>
      <c r="K45" s="144">
        <v>0</v>
      </c>
      <c r="L45" s="144">
        <v>0</v>
      </c>
      <c r="M45" s="144">
        <v>0</v>
      </c>
      <c r="N45" s="123">
        <f t="shared" si="2"/>
        <v>4800000</v>
      </c>
      <c r="O45" s="151">
        <f t="shared" si="1"/>
        <v>4800000</v>
      </c>
    </row>
    <row r="46" spans="1:62" s="56" customFormat="1">
      <c r="A46" s="59">
        <v>312</v>
      </c>
      <c r="B46" s="59" t="s">
        <v>18</v>
      </c>
      <c r="C46" s="128">
        <f t="shared" si="0"/>
        <v>190000</v>
      </c>
      <c r="D46" s="187">
        <f>D47</f>
        <v>170000</v>
      </c>
      <c r="E46" s="145">
        <v>0</v>
      </c>
      <c r="F46" s="145">
        <v>0</v>
      </c>
      <c r="G46" s="214">
        <f>G47</f>
        <v>20000</v>
      </c>
      <c r="H46" s="234">
        <v>0</v>
      </c>
      <c r="I46" s="145">
        <v>0</v>
      </c>
      <c r="J46" s="145">
        <v>0</v>
      </c>
      <c r="K46" s="145">
        <v>0</v>
      </c>
      <c r="L46" s="145">
        <v>0</v>
      </c>
      <c r="M46" s="145">
        <v>0</v>
      </c>
      <c r="N46" s="128">
        <f t="shared" si="2"/>
        <v>190000</v>
      </c>
      <c r="O46" s="145">
        <f t="shared" si="1"/>
        <v>190000</v>
      </c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</row>
    <row r="47" spans="1:62">
      <c r="A47" s="60">
        <v>3121</v>
      </c>
      <c r="B47" s="60" t="s">
        <v>30</v>
      </c>
      <c r="C47" s="123">
        <f t="shared" si="0"/>
        <v>190000</v>
      </c>
      <c r="D47" s="188">
        <v>170000</v>
      </c>
      <c r="E47" s="146">
        <v>0</v>
      </c>
      <c r="F47" s="146">
        <v>0</v>
      </c>
      <c r="G47" s="215">
        <v>20000</v>
      </c>
      <c r="H47" s="235">
        <v>0</v>
      </c>
      <c r="I47" s="146">
        <v>0</v>
      </c>
      <c r="J47" s="146">
        <v>0</v>
      </c>
      <c r="K47" s="146">
        <v>0</v>
      </c>
      <c r="L47" s="146">
        <v>0</v>
      </c>
      <c r="M47" s="146">
        <v>0</v>
      </c>
      <c r="N47" s="123">
        <f t="shared" si="2"/>
        <v>190000</v>
      </c>
      <c r="O47" s="152">
        <f t="shared" si="1"/>
        <v>190000</v>
      </c>
    </row>
    <row r="48" spans="1:62" s="56" customFormat="1">
      <c r="A48" s="61">
        <v>313</v>
      </c>
      <c r="B48" s="61" t="s">
        <v>26</v>
      </c>
      <c r="C48" s="128">
        <f t="shared" si="0"/>
        <v>882000</v>
      </c>
      <c r="D48" s="185">
        <f>D49+D50</f>
        <v>882000</v>
      </c>
      <c r="E48" s="143">
        <v>0</v>
      </c>
      <c r="F48" s="143">
        <v>0</v>
      </c>
      <c r="G48" s="212">
        <v>0</v>
      </c>
      <c r="H48" s="232">
        <v>0</v>
      </c>
      <c r="I48" s="143">
        <v>0</v>
      </c>
      <c r="J48" s="143">
        <v>0</v>
      </c>
      <c r="K48" s="143">
        <v>0</v>
      </c>
      <c r="L48" s="143">
        <v>0</v>
      </c>
      <c r="M48" s="143">
        <v>0</v>
      </c>
      <c r="N48" s="128">
        <f t="shared" si="2"/>
        <v>882000</v>
      </c>
      <c r="O48" s="143">
        <f t="shared" si="1"/>
        <v>882000</v>
      </c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</row>
    <row r="49" spans="1:62">
      <c r="A49" s="60">
        <v>3132</v>
      </c>
      <c r="B49" s="60" t="s">
        <v>31</v>
      </c>
      <c r="C49" s="123">
        <f t="shared" si="0"/>
        <v>755000</v>
      </c>
      <c r="D49" s="235">
        <v>755000</v>
      </c>
      <c r="E49" s="146">
        <v>0</v>
      </c>
      <c r="F49" s="146">
        <v>0</v>
      </c>
      <c r="G49" s="215">
        <v>0</v>
      </c>
      <c r="H49" s="235">
        <v>0</v>
      </c>
      <c r="I49" s="146">
        <v>0</v>
      </c>
      <c r="J49" s="146">
        <v>0</v>
      </c>
      <c r="K49" s="146">
        <v>0</v>
      </c>
      <c r="L49" s="146">
        <v>0</v>
      </c>
      <c r="M49" s="146">
        <v>0</v>
      </c>
      <c r="N49" s="123">
        <f t="shared" si="2"/>
        <v>755000</v>
      </c>
      <c r="O49" s="152">
        <f t="shared" si="1"/>
        <v>755000</v>
      </c>
    </row>
    <row r="50" spans="1:62">
      <c r="A50" s="60">
        <v>3133</v>
      </c>
      <c r="B50" s="60" t="s">
        <v>32</v>
      </c>
      <c r="C50" s="123">
        <f t="shared" si="0"/>
        <v>127000</v>
      </c>
      <c r="D50" s="235">
        <v>127000</v>
      </c>
      <c r="E50" s="153">
        <v>0</v>
      </c>
      <c r="F50" s="146">
        <v>0</v>
      </c>
      <c r="G50" s="215">
        <v>0</v>
      </c>
      <c r="H50" s="235">
        <v>0</v>
      </c>
      <c r="I50" s="146">
        <v>0</v>
      </c>
      <c r="J50" s="146">
        <v>0</v>
      </c>
      <c r="K50" s="146">
        <v>0</v>
      </c>
      <c r="L50" s="146">
        <v>0</v>
      </c>
      <c r="M50" s="146">
        <v>0</v>
      </c>
      <c r="N50" s="123">
        <f t="shared" si="2"/>
        <v>127000</v>
      </c>
      <c r="O50" s="152">
        <f t="shared" si="1"/>
        <v>127000</v>
      </c>
    </row>
    <row r="51" spans="1:62" ht="19.5" thickBot="1">
      <c r="A51" s="53">
        <v>32</v>
      </c>
      <c r="B51" s="53" t="s">
        <v>19</v>
      </c>
      <c r="C51" s="126">
        <f t="shared" si="0"/>
        <v>1531916</v>
      </c>
      <c r="D51" s="184">
        <f>D90+D138</f>
        <v>194000</v>
      </c>
      <c r="E51" s="154">
        <f>E52+E68+E90+E138</f>
        <v>242216</v>
      </c>
      <c r="F51" s="142">
        <f>F90</f>
        <v>100000</v>
      </c>
      <c r="G51" s="211">
        <f>G52</f>
        <v>550000</v>
      </c>
      <c r="H51" s="237">
        <f>H52+H68+H90+H134+H138</f>
        <v>400200</v>
      </c>
      <c r="I51" s="142">
        <v>0</v>
      </c>
      <c r="J51" s="142">
        <f>J52+J90+J134</f>
        <v>45500</v>
      </c>
      <c r="K51" s="142">
        <v>0</v>
      </c>
      <c r="L51" s="142">
        <v>0</v>
      </c>
      <c r="M51" s="142">
        <v>0</v>
      </c>
      <c r="N51" s="126">
        <f t="shared" si="2"/>
        <v>1531916</v>
      </c>
      <c r="O51" s="142">
        <f t="shared" si="1"/>
        <v>1531916</v>
      </c>
    </row>
    <row r="52" spans="1:62" s="56" customFormat="1" ht="33" customHeight="1">
      <c r="A52" s="55">
        <v>321</v>
      </c>
      <c r="B52" s="62" t="s">
        <v>63</v>
      </c>
      <c r="C52" s="128">
        <f t="shared" si="0"/>
        <v>598000</v>
      </c>
      <c r="D52" s="192">
        <v>0</v>
      </c>
      <c r="E52" s="155">
        <f>E53</f>
        <v>14000</v>
      </c>
      <c r="F52" s="149">
        <v>0</v>
      </c>
      <c r="G52" s="216">
        <f>G61</f>
        <v>550000</v>
      </c>
      <c r="H52" s="238">
        <f>H53+H62+H65</f>
        <v>28000</v>
      </c>
      <c r="I52" s="149">
        <v>0</v>
      </c>
      <c r="J52" s="149">
        <f>J53</f>
        <v>6000</v>
      </c>
      <c r="K52" s="149">
        <v>0</v>
      </c>
      <c r="L52" s="149">
        <v>0</v>
      </c>
      <c r="M52" s="149">
        <v>0</v>
      </c>
      <c r="N52" s="128">
        <f t="shared" si="2"/>
        <v>598000</v>
      </c>
      <c r="O52" s="149">
        <f t="shared" si="1"/>
        <v>598000</v>
      </c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</row>
    <row r="53" spans="1:62" s="65" customFormat="1">
      <c r="A53" s="63">
        <v>3211</v>
      </c>
      <c r="B53" s="64" t="s">
        <v>33</v>
      </c>
      <c r="C53" s="182">
        <f t="shared" si="0"/>
        <v>38000</v>
      </c>
      <c r="D53" s="193">
        <v>0</v>
      </c>
      <c r="E53" s="156">
        <f>E54+E56+E58</f>
        <v>14000</v>
      </c>
      <c r="F53" s="157">
        <v>0</v>
      </c>
      <c r="G53" s="218">
        <v>0</v>
      </c>
      <c r="H53" s="239">
        <f>H54+H55+H56+H57+H58+H59</f>
        <v>18000</v>
      </c>
      <c r="I53" s="157">
        <v>0</v>
      </c>
      <c r="J53" s="157">
        <f>J54+J58</f>
        <v>6000</v>
      </c>
      <c r="K53" s="157">
        <v>0</v>
      </c>
      <c r="L53" s="157">
        <v>0</v>
      </c>
      <c r="M53" s="157">
        <v>0</v>
      </c>
      <c r="N53" s="182">
        <f t="shared" si="2"/>
        <v>38000</v>
      </c>
      <c r="O53" s="157">
        <f t="shared" si="1"/>
        <v>38000</v>
      </c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</row>
    <row r="54" spans="1:62">
      <c r="A54" s="58">
        <v>32111</v>
      </c>
      <c r="B54" s="66" t="s">
        <v>82</v>
      </c>
      <c r="C54" s="123">
        <f t="shared" si="0"/>
        <v>12000</v>
      </c>
      <c r="D54" s="195">
        <v>0</v>
      </c>
      <c r="E54" s="158">
        <v>6000</v>
      </c>
      <c r="F54" s="150">
        <v>0</v>
      </c>
      <c r="G54" s="217">
        <v>0</v>
      </c>
      <c r="H54" s="240">
        <v>3000</v>
      </c>
      <c r="I54" s="150">
        <v>0</v>
      </c>
      <c r="J54" s="150">
        <v>3000</v>
      </c>
      <c r="K54" s="150">
        <v>0</v>
      </c>
      <c r="L54" s="150">
        <v>0</v>
      </c>
      <c r="M54" s="150">
        <v>0</v>
      </c>
      <c r="N54" s="123">
        <f t="shared" si="2"/>
        <v>12000</v>
      </c>
      <c r="O54" s="151">
        <f t="shared" si="1"/>
        <v>12000</v>
      </c>
    </row>
    <row r="55" spans="1:62" ht="36.75">
      <c r="A55" s="58">
        <v>32112</v>
      </c>
      <c r="B55" s="66" t="s">
        <v>83</v>
      </c>
      <c r="C55" s="123">
        <f t="shared" si="0"/>
        <v>2000</v>
      </c>
      <c r="D55" s="195">
        <v>0</v>
      </c>
      <c r="E55" s="158">
        <v>0</v>
      </c>
      <c r="F55" s="150">
        <v>0</v>
      </c>
      <c r="G55" s="217">
        <v>0</v>
      </c>
      <c r="H55" s="240">
        <v>2000</v>
      </c>
      <c r="I55" s="150">
        <v>0</v>
      </c>
      <c r="J55" s="150">
        <v>0</v>
      </c>
      <c r="K55" s="150">
        <v>0</v>
      </c>
      <c r="L55" s="150">
        <v>0</v>
      </c>
      <c r="M55" s="150">
        <v>0</v>
      </c>
      <c r="N55" s="123">
        <f t="shared" si="2"/>
        <v>2000</v>
      </c>
      <c r="O55" s="151">
        <f t="shared" si="1"/>
        <v>2000</v>
      </c>
    </row>
    <row r="56" spans="1:62" ht="36.75">
      <c r="A56" s="58">
        <v>32113</v>
      </c>
      <c r="B56" s="66" t="s">
        <v>84</v>
      </c>
      <c r="C56" s="123">
        <f t="shared" si="0"/>
        <v>10000</v>
      </c>
      <c r="D56" s="195">
        <v>0</v>
      </c>
      <c r="E56" s="158">
        <v>6000</v>
      </c>
      <c r="F56" s="150">
        <v>0</v>
      </c>
      <c r="G56" s="217">
        <v>0</v>
      </c>
      <c r="H56" s="240">
        <v>4000</v>
      </c>
      <c r="I56" s="150">
        <v>0</v>
      </c>
      <c r="J56" s="150">
        <v>0</v>
      </c>
      <c r="K56" s="150">
        <v>0</v>
      </c>
      <c r="L56" s="150">
        <v>0</v>
      </c>
      <c r="M56" s="150">
        <v>0</v>
      </c>
      <c r="N56" s="123">
        <f t="shared" si="2"/>
        <v>10000</v>
      </c>
      <c r="O56" s="151">
        <f t="shared" si="1"/>
        <v>10000</v>
      </c>
    </row>
    <row r="57" spans="1:62" ht="36.75">
      <c r="A57" s="58">
        <v>32114</v>
      </c>
      <c r="B57" s="66" t="s">
        <v>85</v>
      </c>
      <c r="C57" s="123">
        <f t="shared" si="0"/>
        <v>2000</v>
      </c>
      <c r="D57" s="195">
        <v>0</v>
      </c>
      <c r="E57" s="158">
        <v>0</v>
      </c>
      <c r="F57" s="150">
        <v>0</v>
      </c>
      <c r="G57" s="217">
        <v>0</v>
      </c>
      <c r="H57" s="240">
        <v>2000</v>
      </c>
      <c r="I57" s="150">
        <v>0</v>
      </c>
      <c r="J57" s="150">
        <v>0</v>
      </c>
      <c r="K57" s="150">
        <v>0</v>
      </c>
      <c r="L57" s="150">
        <v>0</v>
      </c>
      <c r="M57" s="150">
        <v>0</v>
      </c>
      <c r="N57" s="123">
        <f t="shared" si="2"/>
        <v>2000</v>
      </c>
      <c r="O57" s="151">
        <f t="shared" si="1"/>
        <v>2000</v>
      </c>
    </row>
    <row r="58" spans="1:62" ht="36.75">
      <c r="A58" s="58">
        <v>32115</v>
      </c>
      <c r="B58" s="66" t="s">
        <v>86</v>
      </c>
      <c r="C58" s="123">
        <f t="shared" si="0"/>
        <v>9000</v>
      </c>
      <c r="D58" s="195">
        <v>0</v>
      </c>
      <c r="E58" s="158">
        <v>2000</v>
      </c>
      <c r="F58" s="150">
        <v>0</v>
      </c>
      <c r="G58" s="217">
        <v>0</v>
      </c>
      <c r="H58" s="240">
        <v>4000</v>
      </c>
      <c r="I58" s="150">
        <v>0</v>
      </c>
      <c r="J58" s="150">
        <v>3000</v>
      </c>
      <c r="K58" s="150">
        <v>0</v>
      </c>
      <c r="L58" s="150">
        <v>0</v>
      </c>
      <c r="M58" s="150">
        <v>0</v>
      </c>
      <c r="N58" s="123">
        <f t="shared" si="2"/>
        <v>9000</v>
      </c>
      <c r="O58" s="151">
        <f t="shared" si="1"/>
        <v>9000</v>
      </c>
    </row>
    <row r="59" spans="1:62" ht="36.75">
      <c r="A59" s="58">
        <v>32116</v>
      </c>
      <c r="B59" s="66" t="s">
        <v>87</v>
      </c>
      <c r="C59" s="123">
        <f t="shared" si="0"/>
        <v>3000</v>
      </c>
      <c r="D59" s="195">
        <v>0</v>
      </c>
      <c r="E59" s="158">
        <v>0</v>
      </c>
      <c r="F59" s="150">
        <v>0</v>
      </c>
      <c r="G59" s="217">
        <v>0</v>
      </c>
      <c r="H59" s="240">
        <v>3000</v>
      </c>
      <c r="I59" s="150">
        <v>0</v>
      </c>
      <c r="J59" s="150">
        <v>0</v>
      </c>
      <c r="K59" s="150">
        <v>0</v>
      </c>
      <c r="L59" s="150">
        <v>0</v>
      </c>
      <c r="M59" s="150">
        <v>0</v>
      </c>
      <c r="N59" s="123">
        <f t="shared" si="2"/>
        <v>3000</v>
      </c>
      <c r="O59" s="151">
        <f t="shared" si="1"/>
        <v>3000</v>
      </c>
    </row>
    <row r="60" spans="1:62">
      <c r="A60" s="58">
        <v>32117</v>
      </c>
      <c r="B60" s="66" t="s">
        <v>88</v>
      </c>
      <c r="C60" s="123">
        <f t="shared" si="0"/>
        <v>0</v>
      </c>
      <c r="D60" s="195">
        <v>0</v>
      </c>
      <c r="E60" s="158">
        <v>0</v>
      </c>
      <c r="F60" s="150">
        <v>0</v>
      </c>
      <c r="G60" s="217">
        <v>0</v>
      </c>
      <c r="H60" s="240">
        <v>0</v>
      </c>
      <c r="I60" s="150">
        <v>0</v>
      </c>
      <c r="J60" s="150">
        <v>0</v>
      </c>
      <c r="K60" s="150">
        <v>0</v>
      </c>
      <c r="L60" s="150">
        <v>0</v>
      </c>
      <c r="M60" s="150">
        <v>0</v>
      </c>
      <c r="N60" s="123">
        <f t="shared" si="2"/>
        <v>0</v>
      </c>
      <c r="O60" s="151">
        <f t="shared" si="1"/>
        <v>0</v>
      </c>
    </row>
    <row r="61" spans="1:62" s="65" customFormat="1">
      <c r="A61" s="63">
        <v>3212</v>
      </c>
      <c r="B61" s="64" t="s">
        <v>34</v>
      </c>
      <c r="C61" s="129">
        <f t="shared" si="0"/>
        <v>550000</v>
      </c>
      <c r="D61" s="193">
        <v>0</v>
      </c>
      <c r="E61" s="156">
        <v>0</v>
      </c>
      <c r="F61" s="157"/>
      <c r="G61" s="218">
        <v>550000</v>
      </c>
      <c r="H61" s="239">
        <v>0</v>
      </c>
      <c r="I61" s="157"/>
      <c r="J61" s="157">
        <v>0</v>
      </c>
      <c r="K61" s="157"/>
      <c r="L61" s="157"/>
      <c r="M61" s="157">
        <v>0</v>
      </c>
      <c r="N61" s="129">
        <f t="shared" si="2"/>
        <v>550000</v>
      </c>
      <c r="O61" s="157">
        <f t="shared" si="1"/>
        <v>550000</v>
      </c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</row>
    <row r="62" spans="1:62" s="65" customFormat="1">
      <c r="A62" s="63">
        <v>3213</v>
      </c>
      <c r="B62" s="64" t="s">
        <v>35</v>
      </c>
      <c r="C62" s="129">
        <f t="shared" si="0"/>
        <v>2000</v>
      </c>
      <c r="D62" s="193">
        <v>0</v>
      </c>
      <c r="E62" s="156">
        <v>0</v>
      </c>
      <c r="F62" s="218">
        <v>0</v>
      </c>
      <c r="G62" s="218">
        <v>0</v>
      </c>
      <c r="H62" s="239">
        <f>H63</f>
        <v>2000</v>
      </c>
      <c r="I62" s="218">
        <v>0</v>
      </c>
      <c r="J62" s="157">
        <v>0</v>
      </c>
      <c r="K62" s="218">
        <v>0</v>
      </c>
      <c r="L62" s="218">
        <v>0</v>
      </c>
      <c r="M62" s="218">
        <v>0</v>
      </c>
      <c r="N62" s="129">
        <f t="shared" si="2"/>
        <v>2000</v>
      </c>
      <c r="O62" s="157">
        <f t="shared" si="1"/>
        <v>2000</v>
      </c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  <c r="BD62" s="52"/>
      <c r="BE62" s="52"/>
      <c r="BF62" s="52"/>
      <c r="BG62" s="52"/>
      <c r="BH62" s="52"/>
      <c r="BI62" s="52"/>
      <c r="BJ62" s="52"/>
    </row>
    <row r="63" spans="1:62" ht="36.75">
      <c r="A63" s="58">
        <v>32131</v>
      </c>
      <c r="B63" s="66" t="s">
        <v>89</v>
      </c>
      <c r="C63" s="123">
        <f t="shared" si="0"/>
        <v>2000</v>
      </c>
      <c r="D63" s="195">
        <v>0</v>
      </c>
      <c r="E63" s="158">
        <v>0</v>
      </c>
      <c r="F63" s="217">
        <v>0</v>
      </c>
      <c r="G63" s="217">
        <v>0</v>
      </c>
      <c r="H63" s="240">
        <v>2000</v>
      </c>
      <c r="I63" s="217">
        <v>0</v>
      </c>
      <c r="J63" s="150">
        <v>0</v>
      </c>
      <c r="K63" s="217">
        <v>0</v>
      </c>
      <c r="L63" s="217">
        <v>0</v>
      </c>
      <c r="M63" s="217">
        <v>0</v>
      </c>
      <c r="N63" s="123">
        <f t="shared" si="2"/>
        <v>2000</v>
      </c>
      <c r="O63" s="151">
        <f t="shared" si="1"/>
        <v>2000</v>
      </c>
    </row>
    <row r="64" spans="1:62">
      <c r="A64" s="58">
        <v>32132</v>
      </c>
      <c r="B64" s="66" t="s">
        <v>90</v>
      </c>
      <c r="C64" s="123">
        <f t="shared" si="0"/>
        <v>0</v>
      </c>
      <c r="D64" s="195">
        <v>0</v>
      </c>
      <c r="E64" s="158">
        <v>0</v>
      </c>
      <c r="F64" s="217">
        <v>0</v>
      </c>
      <c r="G64" s="217">
        <v>0</v>
      </c>
      <c r="H64" s="240">
        <v>0</v>
      </c>
      <c r="I64" s="217">
        <v>0</v>
      </c>
      <c r="J64" s="150">
        <v>0</v>
      </c>
      <c r="K64" s="217">
        <v>0</v>
      </c>
      <c r="L64" s="217">
        <v>0</v>
      </c>
      <c r="M64" s="217">
        <v>0</v>
      </c>
      <c r="N64" s="123">
        <f t="shared" si="2"/>
        <v>0</v>
      </c>
      <c r="O64" s="151">
        <f t="shared" si="1"/>
        <v>0</v>
      </c>
    </row>
    <row r="65" spans="1:62" s="65" customFormat="1" ht="36.75">
      <c r="A65" s="63">
        <v>3214</v>
      </c>
      <c r="B65" s="64" t="s">
        <v>60</v>
      </c>
      <c r="C65" s="129">
        <f t="shared" si="0"/>
        <v>8000</v>
      </c>
      <c r="D65" s="193">
        <v>0</v>
      </c>
      <c r="E65" s="156">
        <v>0</v>
      </c>
      <c r="F65" s="218">
        <v>0</v>
      </c>
      <c r="G65" s="218">
        <v>0</v>
      </c>
      <c r="H65" s="239">
        <f>H66</f>
        <v>8000</v>
      </c>
      <c r="I65" s="218">
        <v>0</v>
      </c>
      <c r="J65" s="157">
        <v>0</v>
      </c>
      <c r="K65" s="218">
        <v>0</v>
      </c>
      <c r="L65" s="218">
        <v>0</v>
      </c>
      <c r="M65" s="218">
        <v>0</v>
      </c>
      <c r="N65" s="129">
        <f t="shared" si="2"/>
        <v>8000</v>
      </c>
      <c r="O65" s="157">
        <f t="shared" si="1"/>
        <v>8000</v>
      </c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/>
    </row>
    <row r="66" spans="1:62" ht="36.75">
      <c r="A66" s="58">
        <v>32141</v>
      </c>
      <c r="B66" s="66" t="s">
        <v>60</v>
      </c>
      <c r="C66" s="123">
        <f t="shared" si="0"/>
        <v>8000</v>
      </c>
      <c r="D66" s="195">
        <v>0</v>
      </c>
      <c r="E66" s="158">
        <v>0</v>
      </c>
      <c r="F66" s="217">
        <v>0</v>
      </c>
      <c r="G66" s="217">
        <v>0</v>
      </c>
      <c r="H66" s="240">
        <v>8000</v>
      </c>
      <c r="I66" s="217">
        <v>0</v>
      </c>
      <c r="J66" s="150">
        <v>0</v>
      </c>
      <c r="K66" s="217">
        <v>0</v>
      </c>
      <c r="L66" s="217">
        <v>0</v>
      </c>
      <c r="M66" s="217">
        <v>0</v>
      </c>
      <c r="N66" s="123">
        <f t="shared" si="2"/>
        <v>8000</v>
      </c>
      <c r="O66" s="151">
        <f t="shared" si="1"/>
        <v>8000</v>
      </c>
    </row>
    <row r="67" spans="1:62">
      <c r="A67" s="58">
        <v>32149</v>
      </c>
      <c r="B67" s="66" t="s">
        <v>91</v>
      </c>
      <c r="C67" s="123">
        <f t="shared" si="0"/>
        <v>0</v>
      </c>
      <c r="D67" s="195">
        <v>0</v>
      </c>
      <c r="E67" s="158">
        <v>0</v>
      </c>
      <c r="F67" s="217">
        <v>0</v>
      </c>
      <c r="G67" s="217">
        <v>0</v>
      </c>
      <c r="H67" s="240">
        <v>0</v>
      </c>
      <c r="I67" s="217">
        <v>0</v>
      </c>
      <c r="J67" s="150">
        <v>0</v>
      </c>
      <c r="K67" s="217">
        <v>0</v>
      </c>
      <c r="L67" s="217">
        <v>0</v>
      </c>
      <c r="M67" s="217">
        <v>0</v>
      </c>
      <c r="N67" s="123">
        <f t="shared" si="2"/>
        <v>0</v>
      </c>
      <c r="O67" s="151">
        <f t="shared" si="1"/>
        <v>0</v>
      </c>
    </row>
    <row r="68" spans="1:62" s="56" customFormat="1" ht="36.75">
      <c r="A68" s="59">
        <v>322</v>
      </c>
      <c r="B68" s="67" t="s">
        <v>3</v>
      </c>
      <c r="C68" s="131">
        <f t="shared" si="0"/>
        <v>166000</v>
      </c>
      <c r="D68" s="196">
        <v>0</v>
      </c>
      <c r="E68" s="159">
        <f>E69+E77+E83+E86</f>
        <v>89000</v>
      </c>
      <c r="F68" s="234">
        <v>0</v>
      </c>
      <c r="G68" s="214">
        <v>0</v>
      </c>
      <c r="H68" s="241">
        <f>H69+H77+H83+H86+H88</f>
        <v>77000</v>
      </c>
      <c r="I68" s="234">
        <v>0</v>
      </c>
      <c r="J68" s="145">
        <v>0</v>
      </c>
      <c r="K68" s="234">
        <v>0</v>
      </c>
      <c r="L68" s="234">
        <v>0</v>
      </c>
      <c r="M68" s="234">
        <v>0</v>
      </c>
      <c r="N68" s="131">
        <f t="shared" si="2"/>
        <v>166000</v>
      </c>
      <c r="O68" s="145">
        <f t="shared" si="1"/>
        <v>166000</v>
      </c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57"/>
      <c r="AS68" s="57"/>
      <c r="AT68" s="57"/>
      <c r="AU68" s="57"/>
      <c r="AV68" s="57"/>
      <c r="AW68" s="57"/>
      <c r="AX68" s="57"/>
      <c r="AY68" s="57"/>
      <c r="AZ68" s="57"/>
      <c r="BA68" s="57"/>
      <c r="BB68" s="57"/>
      <c r="BC68" s="57"/>
      <c r="BD68" s="57"/>
      <c r="BE68" s="57"/>
      <c r="BF68" s="57"/>
      <c r="BG68" s="57"/>
      <c r="BH68" s="57"/>
      <c r="BI68" s="57"/>
      <c r="BJ68" s="57"/>
    </row>
    <row r="69" spans="1:62" s="65" customFormat="1">
      <c r="A69" s="68">
        <v>3221</v>
      </c>
      <c r="B69" s="69" t="s">
        <v>36</v>
      </c>
      <c r="C69" s="180">
        <f t="shared" si="0"/>
        <v>34000</v>
      </c>
      <c r="D69" s="197">
        <v>0</v>
      </c>
      <c r="E69" s="160">
        <f>E70+E73+E74+E75+E71</f>
        <v>19000</v>
      </c>
      <c r="F69" s="218">
        <v>0</v>
      </c>
      <c r="G69" s="218">
        <v>0</v>
      </c>
      <c r="H69" s="239">
        <f>H70+H71+H73+H74+H75</f>
        <v>15000</v>
      </c>
      <c r="I69" s="218">
        <v>0</v>
      </c>
      <c r="J69" s="161">
        <v>0</v>
      </c>
      <c r="K69" s="218">
        <v>0</v>
      </c>
      <c r="L69" s="218">
        <v>0</v>
      </c>
      <c r="M69" s="218">
        <v>0</v>
      </c>
      <c r="N69" s="180">
        <f t="shared" si="2"/>
        <v>34000</v>
      </c>
      <c r="O69" s="157">
        <f t="shared" si="1"/>
        <v>34000</v>
      </c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2"/>
      <c r="AU69" s="52"/>
      <c r="AV69" s="52"/>
      <c r="AW69" s="52"/>
      <c r="AX69" s="52"/>
      <c r="AY69" s="52"/>
      <c r="AZ69" s="52"/>
      <c r="BA69" s="52"/>
      <c r="BB69" s="52"/>
      <c r="BC69" s="52"/>
      <c r="BD69" s="52"/>
      <c r="BE69" s="52"/>
      <c r="BF69" s="52"/>
      <c r="BG69" s="52"/>
      <c r="BH69" s="52"/>
      <c r="BI69" s="52"/>
      <c r="BJ69" s="52"/>
    </row>
    <row r="70" spans="1:62">
      <c r="A70" s="70">
        <v>32211</v>
      </c>
      <c r="B70" s="71" t="s">
        <v>36</v>
      </c>
      <c r="C70" s="123">
        <f t="shared" si="0"/>
        <v>8000</v>
      </c>
      <c r="D70" s="199">
        <v>0</v>
      </c>
      <c r="E70" s="162">
        <v>6000</v>
      </c>
      <c r="F70" s="217">
        <v>0</v>
      </c>
      <c r="G70" s="217">
        <v>0</v>
      </c>
      <c r="H70" s="240">
        <v>2000</v>
      </c>
      <c r="I70" s="217">
        <v>0</v>
      </c>
      <c r="J70" s="144">
        <v>0</v>
      </c>
      <c r="K70" s="217">
        <v>0</v>
      </c>
      <c r="L70" s="217">
        <v>0</v>
      </c>
      <c r="M70" s="217">
        <v>0</v>
      </c>
      <c r="N70" s="123">
        <f t="shared" si="2"/>
        <v>8000</v>
      </c>
      <c r="O70" s="164">
        <f t="shared" si="1"/>
        <v>8000</v>
      </c>
    </row>
    <row r="71" spans="1:62">
      <c r="A71" s="70">
        <v>32212</v>
      </c>
      <c r="B71" s="71" t="s">
        <v>92</v>
      </c>
      <c r="C71" s="123">
        <f t="shared" si="0"/>
        <v>3000</v>
      </c>
      <c r="D71" s="199">
        <v>0</v>
      </c>
      <c r="E71" s="162">
        <v>2000</v>
      </c>
      <c r="F71" s="217">
        <v>0</v>
      </c>
      <c r="G71" s="217">
        <v>0</v>
      </c>
      <c r="H71" s="240">
        <v>1000</v>
      </c>
      <c r="I71" s="217">
        <v>0</v>
      </c>
      <c r="J71" s="144">
        <v>0</v>
      </c>
      <c r="K71" s="217">
        <v>0</v>
      </c>
      <c r="L71" s="217">
        <v>0</v>
      </c>
      <c r="M71" s="217">
        <v>0</v>
      </c>
      <c r="N71" s="123">
        <f t="shared" si="2"/>
        <v>3000</v>
      </c>
      <c r="O71" s="164">
        <f t="shared" si="1"/>
        <v>3000</v>
      </c>
    </row>
    <row r="72" spans="1:62">
      <c r="A72" s="70">
        <v>32213</v>
      </c>
      <c r="B72" s="71" t="s">
        <v>93</v>
      </c>
      <c r="C72" s="123">
        <f t="shared" si="0"/>
        <v>0</v>
      </c>
      <c r="D72" s="199">
        <v>0</v>
      </c>
      <c r="E72" s="162">
        <v>0</v>
      </c>
      <c r="F72" s="217">
        <v>0</v>
      </c>
      <c r="G72" s="217">
        <v>0</v>
      </c>
      <c r="H72" s="240">
        <v>0</v>
      </c>
      <c r="I72" s="217">
        <v>0</v>
      </c>
      <c r="J72" s="144">
        <v>0</v>
      </c>
      <c r="K72" s="217">
        <v>0</v>
      </c>
      <c r="L72" s="217">
        <v>0</v>
      </c>
      <c r="M72" s="217">
        <v>0</v>
      </c>
      <c r="N72" s="123">
        <f t="shared" si="2"/>
        <v>0</v>
      </c>
      <c r="O72" s="164">
        <f t="shared" si="1"/>
        <v>0</v>
      </c>
    </row>
    <row r="73" spans="1:62" ht="36.75">
      <c r="A73" s="70">
        <v>32214</v>
      </c>
      <c r="B73" s="71" t="s">
        <v>94</v>
      </c>
      <c r="C73" s="123">
        <f t="shared" si="0"/>
        <v>7000</v>
      </c>
      <c r="D73" s="199">
        <v>0</v>
      </c>
      <c r="E73" s="162">
        <v>3000</v>
      </c>
      <c r="F73" s="217">
        <v>0</v>
      </c>
      <c r="G73" s="217">
        <v>0</v>
      </c>
      <c r="H73" s="240">
        <v>4000</v>
      </c>
      <c r="I73" s="217">
        <v>0</v>
      </c>
      <c r="J73" s="144">
        <v>0</v>
      </c>
      <c r="K73" s="217">
        <v>0</v>
      </c>
      <c r="L73" s="217">
        <v>0</v>
      </c>
      <c r="M73" s="217">
        <v>0</v>
      </c>
      <c r="N73" s="123">
        <f t="shared" si="2"/>
        <v>7000</v>
      </c>
      <c r="O73" s="164">
        <f t="shared" si="1"/>
        <v>7000</v>
      </c>
    </row>
    <row r="74" spans="1:62">
      <c r="A74" s="70">
        <v>32216</v>
      </c>
      <c r="B74" s="71" t="s">
        <v>95</v>
      </c>
      <c r="C74" s="123">
        <f t="shared" si="0"/>
        <v>10000</v>
      </c>
      <c r="D74" s="199">
        <v>0</v>
      </c>
      <c r="E74" s="162">
        <v>6000</v>
      </c>
      <c r="F74" s="217">
        <v>0</v>
      </c>
      <c r="G74" s="217">
        <v>0</v>
      </c>
      <c r="H74" s="240">
        <v>4000</v>
      </c>
      <c r="I74" s="217">
        <v>0</v>
      </c>
      <c r="J74" s="144">
        <v>0</v>
      </c>
      <c r="K74" s="217">
        <v>0</v>
      </c>
      <c r="L74" s="217">
        <v>0</v>
      </c>
      <c r="M74" s="217">
        <v>0</v>
      </c>
      <c r="N74" s="123">
        <f t="shared" si="2"/>
        <v>10000</v>
      </c>
      <c r="O74" s="164">
        <f t="shared" si="1"/>
        <v>10000</v>
      </c>
    </row>
    <row r="75" spans="1:62" ht="36.75">
      <c r="A75" s="70">
        <v>32219</v>
      </c>
      <c r="B75" s="71" t="s">
        <v>96</v>
      </c>
      <c r="C75" s="123">
        <f t="shared" si="0"/>
        <v>6000</v>
      </c>
      <c r="D75" s="199">
        <v>0</v>
      </c>
      <c r="E75" s="162">
        <v>2000</v>
      </c>
      <c r="F75" s="217">
        <v>0</v>
      </c>
      <c r="G75" s="217">
        <v>0</v>
      </c>
      <c r="H75" s="240">
        <v>4000</v>
      </c>
      <c r="I75" s="217">
        <v>0</v>
      </c>
      <c r="J75" s="144">
        <v>0</v>
      </c>
      <c r="K75" s="217">
        <v>0</v>
      </c>
      <c r="L75" s="217">
        <v>0</v>
      </c>
      <c r="M75" s="217">
        <v>0</v>
      </c>
      <c r="N75" s="123">
        <f t="shared" si="2"/>
        <v>6000</v>
      </c>
      <c r="O75" s="164">
        <f t="shared" si="1"/>
        <v>6000</v>
      </c>
    </row>
    <row r="76" spans="1:62" s="65" customFormat="1">
      <c r="A76" s="68">
        <v>3222</v>
      </c>
      <c r="B76" s="69" t="s">
        <v>77</v>
      </c>
      <c r="C76" s="129">
        <f t="shared" si="0"/>
        <v>0</v>
      </c>
      <c r="D76" s="197">
        <v>0</v>
      </c>
      <c r="E76" s="160">
        <v>0</v>
      </c>
      <c r="F76" s="218">
        <v>0</v>
      </c>
      <c r="G76" s="218">
        <v>0</v>
      </c>
      <c r="H76" s="239">
        <v>0</v>
      </c>
      <c r="I76" s="218">
        <v>0</v>
      </c>
      <c r="J76" s="161">
        <v>0</v>
      </c>
      <c r="K76" s="218">
        <v>0</v>
      </c>
      <c r="L76" s="218">
        <v>0</v>
      </c>
      <c r="M76" s="218">
        <v>0</v>
      </c>
      <c r="N76" s="129">
        <f t="shared" si="2"/>
        <v>0</v>
      </c>
      <c r="O76" s="161">
        <f t="shared" si="1"/>
        <v>0</v>
      </c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2"/>
      <c r="AU76" s="52"/>
      <c r="AV76" s="52"/>
      <c r="AW76" s="52"/>
      <c r="AX76" s="52"/>
      <c r="AY76" s="52"/>
      <c r="AZ76" s="52"/>
      <c r="BA76" s="52"/>
      <c r="BB76" s="52"/>
      <c r="BC76" s="52"/>
      <c r="BD76" s="52"/>
      <c r="BE76" s="52"/>
      <c r="BF76" s="52"/>
      <c r="BG76" s="52"/>
      <c r="BH76" s="52"/>
      <c r="BI76" s="52"/>
      <c r="BJ76" s="52"/>
    </row>
    <row r="77" spans="1:62" s="65" customFormat="1">
      <c r="A77" s="68">
        <v>3223</v>
      </c>
      <c r="B77" s="69" t="s">
        <v>37</v>
      </c>
      <c r="C77" s="129">
        <f t="shared" si="0"/>
        <v>95000</v>
      </c>
      <c r="D77" s="197">
        <v>0</v>
      </c>
      <c r="E77" s="160">
        <f>E78+E80+E81</f>
        <v>59000</v>
      </c>
      <c r="F77" s="220">
        <v>0</v>
      </c>
      <c r="G77" s="220">
        <v>0</v>
      </c>
      <c r="H77" s="239">
        <f>H78+H80+H81+H82</f>
        <v>36000</v>
      </c>
      <c r="I77" s="220">
        <v>0</v>
      </c>
      <c r="J77" s="161">
        <v>0</v>
      </c>
      <c r="K77" s="220">
        <v>0</v>
      </c>
      <c r="L77" s="220">
        <v>0</v>
      </c>
      <c r="M77" s="220">
        <v>0</v>
      </c>
      <c r="N77" s="129">
        <f t="shared" si="2"/>
        <v>95000</v>
      </c>
      <c r="O77" s="161">
        <f t="shared" si="1"/>
        <v>95000</v>
      </c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2"/>
      <c r="AU77" s="52"/>
      <c r="AV77" s="52"/>
      <c r="AW77" s="52"/>
      <c r="AX77" s="52"/>
      <c r="AY77" s="52"/>
      <c r="AZ77" s="52"/>
      <c r="BA77" s="52"/>
      <c r="BB77" s="52"/>
      <c r="BC77" s="52"/>
      <c r="BD77" s="52"/>
      <c r="BE77" s="52"/>
      <c r="BF77" s="52"/>
      <c r="BG77" s="52"/>
      <c r="BH77" s="52"/>
      <c r="BI77" s="52"/>
      <c r="BJ77" s="52"/>
    </row>
    <row r="78" spans="1:62">
      <c r="A78" s="70">
        <v>32231</v>
      </c>
      <c r="B78" s="71" t="s">
        <v>37</v>
      </c>
      <c r="C78" s="123">
        <f t="shared" si="0"/>
        <v>24000</v>
      </c>
      <c r="D78" s="199">
        <v>0</v>
      </c>
      <c r="E78" s="162">
        <v>14000</v>
      </c>
      <c r="F78" s="233">
        <v>0</v>
      </c>
      <c r="G78" s="213">
        <v>0</v>
      </c>
      <c r="H78" s="240">
        <v>10000</v>
      </c>
      <c r="I78" s="233">
        <v>0</v>
      </c>
      <c r="J78" s="144">
        <v>0</v>
      </c>
      <c r="K78" s="233">
        <v>0</v>
      </c>
      <c r="L78" s="233">
        <v>0</v>
      </c>
      <c r="M78" s="233">
        <v>0</v>
      </c>
      <c r="N78" s="123">
        <f t="shared" si="2"/>
        <v>24000</v>
      </c>
      <c r="O78" s="164">
        <f t="shared" si="1"/>
        <v>24000</v>
      </c>
    </row>
    <row r="79" spans="1:62">
      <c r="A79" s="70">
        <v>32232</v>
      </c>
      <c r="B79" s="71" t="s">
        <v>97</v>
      </c>
      <c r="C79" s="123">
        <f t="shared" si="0"/>
        <v>0</v>
      </c>
      <c r="D79" s="199">
        <v>0</v>
      </c>
      <c r="E79" s="162">
        <v>0</v>
      </c>
      <c r="F79" s="233">
        <v>0</v>
      </c>
      <c r="G79" s="213">
        <v>0</v>
      </c>
      <c r="H79" s="240">
        <v>0</v>
      </c>
      <c r="I79" s="233">
        <v>0</v>
      </c>
      <c r="J79" s="144">
        <v>0</v>
      </c>
      <c r="K79" s="233">
        <v>0</v>
      </c>
      <c r="L79" s="233">
        <v>0</v>
      </c>
      <c r="M79" s="233">
        <v>0</v>
      </c>
      <c r="N79" s="123">
        <f t="shared" si="2"/>
        <v>0</v>
      </c>
      <c r="O79" s="164">
        <f t="shared" si="1"/>
        <v>0</v>
      </c>
    </row>
    <row r="80" spans="1:62">
      <c r="A80" s="70">
        <v>32233</v>
      </c>
      <c r="B80" s="71" t="s">
        <v>98</v>
      </c>
      <c r="C80" s="123">
        <f t="shared" si="0"/>
        <v>30000</v>
      </c>
      <c r="D80" s="199">
        <v>0</v>
      </c>
      <c r="E80" s="162">
        <v>20000</v>
      </c>
      <c r="F80" s="233">
        <v>0</v>
      </c>
      <c r="G80" s="213">
        <v>0</v>
      </c>
      <c r="H80" s="240">
        <v>10000</v>
      </c>
      <c r="I80" s="233">
        <v>0</v>
      </c>
      <c r="J80" s="144">
        <v>0</v>
      </c>
      <c r="K80" s="233">
        <v>0</v>
      </c>
      <c r="L80" s="233">
        <v>0</v>
      </c>
      <c r="M80" s="233">
        <v>0</v>
      </c>
      <c r="N80" s="123">
        <f t="shared" si="2"/>
        <v>30000</v>
      </c>
      <c r="O80" s="164">
        <f t="shared" si="1"/>
        <v>30000</v>
      </c>
    </row>
    <row r="81" spans="1:62">
      <c r="A81" s="70">
        <v>32234</v>
      </c>
      <c r="B81" s="71" t="s">
        <v>99</v>
      </c>
      <c r="C81" s="123">
        <f t="shared" si="0"/>
        <v>35000</v>
      </c>
      <c r="D81" s="199">
        <v>0</v>
      </c>
      <c r="E81" s="162">
        <v>25000</v>
      </c>
      <c r="F81" s="233">
        <v>0</v>
      </c>
      <c r="G81" s="213">
        <v>0</v>
      </c>
      <c r="H81" s="240">
        <v>10000</v>
      </c>
      <c r="I81" s="233">
        <v>0</v>
      </c>
      <c r="J81" s="144">
        <v>0</v>
      </c>
      <c r="K81" s="233">
        <v>0</v>
      </c>
      <c r="L81" s="233">
        <v>0</v>
      </c>
      <c r="M81" s="233">
        <v>0</v>
      </c>
      <c r="N81" s="123">
        <f t="shared" si="2"/>
        <v>35000</v>
      </c>
      <c r="O81" s="164">
        <f t="shared" si="1"/>
        <v>35000</v>
      </c>
    </row>
    <row r="82" spans="1:62" ht="36.75">
      <c r="A82" s="70">
        <v>32239</v>
      </c>
      <c r="B82" s="71" t="s">
        <v>100</v>
      </c>
      <c r="C82" s="123">
        <f t="shared" si="0"/>
        <v>6000</v>
      </c>
      <c r="D82" s="199">
        <v>0</v>
      </c>
      <c r="E82" s="162">
        <v>0</v>
      </c>
      <c r="F82" s="233">
        <v>0</v>
      </c>
      <c r="G82" s="213">
        <v>0</v>
      </c>
      <c r="H82" s="240">
        <v>6000</v>
      </c>
      <c r="I82" s="233">
        <v>0</v>
      </c>
      <c r="J82" s="144">
        <v>0</v>
      </c>
      <c r="K82" s="233">
        <v>0</v>
      </c>
      <c r="L82" s="233">
        <v>0</v>
      </c>
      <c r="M82" s="233">
        <v>0</v>
      </c>
      <c r="N82" s="123">
        <f t="shared" si="2"/>
        <v>6000</v>
      </c>
      <c r="O82" s="164">
        <f t="shared" si="1"/>
        <v>6000</v>
      </c>
    </row>
    <row r="83" spans="1:62" s="65" customFormat="1">
      <c r="A83" s="68">
        <v>3224</v>
      </c>
      <c r="B83" s="69" t="s">
        <v>38</v>
      </c>
      <c r="C83" s="129">
        <f t="shared" si="0"/>
        <v>28000</v>
      </c>
      <c r="D83" s="197">
        <v>0</v>
      </c>
      <c r="E83" s="160">
        <f>E85</f>
        <v>8000</v>
      </c>
      <c r="F83" s="220">
        <v>0</v>
      </c>
      <c r="G83" s="220">
        <v>0</v>
      </c>
      <c r="H83" s="239">
        <f>H84+H85</f>
        <v>20000</v>
      </c>
      <c r="I83" s="220">
        <v>0</v>
      </c>
      <c r="J83" s="161">
        <v>0</v>
      </c>
      <c r="K83" s="220">
        <v>0</v>
      </c>
      <c r="L83" s="220">
        <v>0</v>
      </c>
      <c r="M83" s="220">
        <v>0</v>
      </c>
      <c r="N83" s="129">
        <f t="shared" si="2"/>
        <v>28000</v>
      </c>
      <c r="O83" s="161">
        <f t="shared" si="1"/>
        <v>28000</v>
      </c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2"/>
      <c r="AU83" s="52"/>
      <c r="AV83" s="52"/>
      <c r="AW83" s="52"/>
      <c r="AX83" s="52"/>
      <c r="AY83" s="52"/>
      <c r="AZ83" s="52"/>
      <c r="BA83" s="52"/>
      <c r="BB83" s="52"/>
      <c r="BC83" s="52"/>
      <c r="BD83" s="52"/>
      <c r="BE83" s="52"/>
      <c r="BF83" s="52"/>
      <c r="BG83" s="52"/>
      <c r="BH83" s="52"/>
      <c r="BI83" s="52"/>
      <c r="BJ83" s="52"/>
    </row>
    <row r="84" spans="1:62" s="52" customFormat="1" ht="36.75">
      <c r="A84" s="72">
        <v>32241</v>
      </c>
      <c r="B84" s="73" t="s">
        <v>103</v>
      </c>
      <c r="C84" s="123">
        <f t="shared" si="0"/>
        <v>5000</v>
      </c>
      <c r="D84" s="201">
        <v>0</v>
      </c>
      <c r="E84" s="165">
        <v>0</v>
      </c>
      <c r="F84" s="229">
        <v>0</v>
      </c>
      <c r="G84" s="229">
        <v>0</v>
      </c>
      <c r="H84" s="240">
        <v>5000</v>
      </c>
      <c r="I84" s="229">
        <v>0</v>
      </c>
      <c r="J84" s="166">
        <v>0</v>
      </c>
      <c r="K84" s="229">
        <v>0</v>
      </c>
      <c r="L84" s="229">
        <v>0</v>
      </c>
      <c r="M84" s="229">
        <v>0</v>
      </c>
      <c r="N84" s="123">
        <f t="shared" si="2"/>
        <v>5000</v>
      </c>
      <c r="O84" s="164">
        <f t="shared" si="1"/>
        <v>5000</v>
      </c>
    </row>
    <row r="85" spans="1:62" s="52" customFormat="1" ht="36.75">
      <c r="A85" s="72">
        <v>32244</v>
      </c>
      <c r="B85" s="73" t="s">
        <v>104</v>
      </c>
      <c r="C85" s="123">
        <f t="shared" si="0"/>
        <v>23000</v>
      </c>
      <c r="D85" s="201">
        <v>0</v>
      </c>
      <c r="E85" s="165">
        <v>8000</v>
      </c>
      <c r="F85" s="229">
        <v>0</v>
      </c>
      <c r="G85" s="229">
        <v>0</v>
      </c>
      <c r="H85" s="240">
        <v>15000</v>
      </c>
      <c r="I85" s="229">
        <v>0</v>
      </c>
      <c r="J85" s="166">
        <v>0</v>
      </c>
      <c r="K85" s="229">
        <v>0</v>
      </c>
      <c r="L85" s="229">
        <v>0</v>
      </c>
      <c r="M85" s="229">
        <v>0</v>
      </c>
      <c r="N85" s="123">
        <f t="shared" si="2"/>
        <v>23000</v>
      </c>
      <c r="O85" s="164">
        <f t="shared" si="1"/>
        <v>23000</v>
      </c>
    </row>
    <row r="86" spans="1:62" s="65" customFormat="1">
      <c r="A86" s="68">
        <v>3225</v>
      </c>
      <c r="B86" s="69" t="s">
        <v>39</v>
      </c>
      <c r="C86" s="129">
        <f t="shared" si="0"/>
        <v>8000</v>
      </c>
      <c r="D86" s="197">
        <v>0</v>
      </c>
      <c r="E86" s="160">
        <f>E87</f>
        <v>3000</v>
      </c>
      <c r="F86" s="220">
        <v>0</v>
      </c>
      <c r="G86" s="220">
        <v>0</v>
      </c>
      <c r="H86" s="239">
        <f>H87</f>
        <v>5000</v>
      </c>
      <c r="I86" s="220">
        <v>0</v>
      </c>
      <c r="J86" s="161">
        <v>0</v>
      </c>
      <c r="K86" s="220">
        <v>0</v>
      </c>
      <c r="L86" s="220">
        <v>0</v>
      </c>
      <c r="M86" s="220">
        <v>0</v>
      </c>
      <c r="N86" s="129">
        <f t="shared" si="2"/>
        <v>8000</v>
      </c>
      <c r="O86" s="161">
        <f t="shared" si="1"/>
        <v>8000</v>
      </c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2"/>
      <c r="AU86" s="52"/>
      <c r="AV86" s="52"/>
      <c r="AW86" s="52"/>
      <c r="AX86" s="52"/>
      <c r="AY86" s="52"/>
      <c r="AZ86" s="52"/>
      <c r="BA86" s="52"/>
      <c r="BB86" s="52"/>
      <c r="BC86" s="52"/>
      <c r="BD86" s="52"/>
      <c r="BE86" s="52"/>
      <c r="BF86" s="52"/>
      <c r="BG86" s="52"/>
      <c r="BH86" s="52"/>
      <c r="BI86" s="52"/>
      <c r="BJ86" s="52"/>
    </row>
    <row r="87" spans="1:62">
      <c r="A87" s="70">
        <v>32251</v>
      </c>
      <c r="B87" s="71" t="s">
        <v>39</v>
      </c>
      <c r="C87" s="123">
        <f t="shared" si="0"/>
        <v>8000</v>
      </c>
      <c r="D87" s="199">
        <v>0</v>
      </c>
      <c r="E87" s="162">
        <v>3000</v>
      </c>
      <c r="F87" s="233">
        <v>0</v>
      </c>
      <c r="G87" s="213">
        <v>0</v>
      </c>
      <c r="H87" s="240">
        <v>5000</v>
      </c>
      <c r="I87" s="233">
        <v>0</v>
      </c>
      <c r="J87" s="144">
        <v>0</v>
      </c>
      <c r="K87" s="233">
        <v>0</v>
      </c>
      <c r="L87" s="233">
        <v>0</v>
      </c>
      <c r="M87" s="233">
        <v>0</v>
      </c>
      <c r="N87" s="123">
        <f t="shared" si="2"/>
        <v>8000</v>
      </c>
      <c r="O87" s="164">
        <f t="shared" si="1"/>
        <v>8000</v>
      </c>
    </row>
    <row r="88" spans="1:62" s="65" customFormat="1">
      <c r="A88" s="68">
        <v>3227</v>
      </c>
      <c r="B88" s="74" t="s">
        <v>61</v>
      </c>
      <c r="C88" s="129">
        <f t="shared" si="0"/>
        <v>1000</v>
      </c>
      <c r="D88" s="197">
        <v>0</v>
      </c>
      <c r="E88" s="160">
        <v>0</v>
      </c>
      <c r="F88" s="220">
        <v>0</v>
      </c>
      <c r="G88" s="220">
        <v>0</v>
      </c>
      <c r="H88" s="239">
        <f>H89</f>
        <v>1000</v>
      </c>
      <c r="I88" s="220">
        <v>0</v>
      </c>
      <c r="J88" s="161">
        <v>0</v>
      </c>
      <c r="K88" s="220">
        <v>0</v>
      </c>
      <c r="L88" s="220">
        <v>0</v>
      </c>
      <c r="M88" s="220">
        <v>0</v>
      </c>
      <c r="N88" s="129">
        <f t="shared" si="2"/>
        <v>1000</v>
      </c>
      <c r="O88" s="161">
        <f t="shared" si="1"/>
        <v>1000</v>
      </c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2"/>
      <c r="AU88" s="52"/>
      <c r="AV88" s="52"/>
      <c r="AW88" s="52"/>
      <c r="AX88" s="52"/>
      <c r="AY88" s="52"/>
      <c r="AZ88" s="52"/>
      <c r="BA88" s="52"/>
      <c r="BB88" s="52"/>
      <c r="BC88" s="52"/>
      <c r="BD88" s="52"/>
      <c r="BE88" s="52"/>
      <c r="BF88" s="52"/>
      <c r="BG88" s="52"/>
      <c r="BH88" s="52"/>
      <c r="BI88" s="52"/>
      <c r="BJ88" s="52"/>
    </row>
    <row r="89" spans="1:62" s="52" customFormat="1">
      <c r="A89" s="72">
        <v>32271</v>
      </c>
      <c r="B89" s="75" t="s">
        <v>61</v>
      </c>
      <c r="C89" s="123">
        <f t="shared" si="0"/>
        <v>1000</v>
      </c>
      <c r="D89" s="201">
        <v>0</v>
      </c>
      <c r="E89" s="165">
        <v>0</v>
      </c>
      <c r="F89" s="229">
        <v>0</v>
      </c>
      <c r="G89" s="229">
        <v>0</v>
      </c>
      <c r="H89" s="240">
        <v>1000</v>
      </c>
      <c r="I89" s="229">
        <v>0</v>
      </c>
      <c r="J89" s="166">
        <v>0</v>
      </c>
      <c r="K89" s="229">
        <v>0</v>
      </c>
      <c r="L89" s="229">
        <v>0</v>
      </c>
      <c r="M89" s="229">
        <v>0</v>
      </c>
      <c r="N89" s="123">
        <f t="shared" si="2"/>
        <v>1000</v>
      </c>
      <c r="O89" s="164">
        <f t="shared" si="1"/>
        <v>1000</v>
      </c>
    </row>
    <row r="90" spans="1:62" s="56" customFormat="1">
      <c r="A90" s="59">
        <v>323</v>
      </c>
      <c r="B90" s="59" t="s">
        <v>4</v>
      </c>
      <c r="C90" s="131">
        <f>D90+E90+F90+G90+H90+I90+J90+K90+L90+M90</f>
        <v>625916</v>
      </c>
      <c r="D90" s="196">
        <f>D118</f>
        <v>180000</v>
      </c>
      <c r="E90" s="159">
        <f>E91+E97+E102+E105+E111++E116+E118+E123+E127</f>
        <v>109216</v>
      </c>
      <c r="F90" s="219">
        <f>F111</f>
        <v>100000</v>
      </c>
      <c r="G90" s="219">
        <v>0</v>
      </c>
      <c r="H90" s="241">
        <f>H91+H97+H105+H102+H111+H116+H118+H123+H127</f>
        <v>229700</v>
      </c>
      <c r="I90" s="219">
        <v>0</v>
      </c>
      <c r="J90" s="145">
        <f>J91</f>
        <v>7000</v>
      </c>
      <c r="K90" s="219">
        <v>0</v>
      </c>
      <c r="L90" s="219">
        <v>0</v>
      </c>
      <c r="M90" s="219">
        <v>0</v>
      </c>
      <c r="N90" s="131">
        <f t="shared" si="2"/>
        <v>625916</v>
      </c>
      <c r="O90" s="145">
        <f t="shared" si="1"/>
        <v>625916</v>
      </c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M90" s="57"/>
      <c r="AN90" s="57"/>
      <c r="AO90" s="57"/>
      <c r="AP90" s="57"/>
      <c r="AQ90" s="57"/>
      <c r="AR90" s="57"/>
      <c r="AS90" s="57"/>
      <c r="AT90" s="57"/>
      <c r="AU90" s="57"/>
      <c r="AV90" s="57"/>
      <c r="AW90" s="57"/>
      <c r="AX90" s="57"/>
      <c r="AY90" s="57"/>
      <c r="AZ90" s="57"/>
      <c r="BA90" s="57"/>
      <c r="BB90" s="57"/>
      <c r="BC90" s="57"/>
      <c r="BD90" s="57"/>
      <c r="BE90" s="57"/>
      <c r="BF90" s="57"/>
      <c r="BG90" s="57"/>
      <c r="BH90" s="57"/>
      <c r="BI90" s="57"/>
      <c r="BJ90" s="57"/>
    </row>
    <row r="91" spans="1:62" s="65" customFormat="1">
      <c r="A91" s="68">
        <v>3231</v>
      </c>
      <c r="B91" s="68" t="s">
        <v>40</v>
      </c>
      <c r="C91" s="180">
        <f t="shared" si="0"/>
        <v>61000</v>
      </c>
      <c r="D91" s="197">
        <v>0</v>
      </c>
      <c r="E91" s="160">
        <f>E92+E94+E96</f>
        <v>31000</v>
      </c>
      <c r="F91" s="220">
        <v>0</v>
      </c>
      <c r="G91" s="220">
        <v>0</v>
      </c>
      <c r="H91" s="239">
        <f>H92+H94+H95+H96</f>
        <v>23000</v>
      </c>
      <c r="I91" s="220">
        <v>0</v>
      </c>
      <c r="J91" s="161">
        <f>J96</f>
        <v>7000</v>
      </c>
      <c r="K91" s="220">
        <v>0</v>
      </c>
      <c r="L91" s="220">
        <v>0</v>
      </c>
      <c r="M91" s="220">
        <v>0</v>
      </c>
      <c r="N91" s="180">
        <f t="shared" si="2"/>
        <v>61000</v>
      </c>
      <c r="O91" s="161">
        <f t="shared" si="1"/>
        <v>61000</v>
      </c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2"/>
      <c r="AU91" s="52"/>
      <c r="AV91" s="52"/>
      <c r="AW91" s="52"/>
      <c r="AX91" s="52"/>
      <c r="AY91" s="52"/>
      <c r="AZ91" s="52"/>
      <c r="BA91" s="52"/>
      <c r="BB91" s="52"/>
      <c r="BC91" s="52"/>
      <c r="BD91" s="52"/>
      <c r="BE91" s="52"/>
      <c r="BF91" s="52"/>
      <c r="BG91" s="52"/>
      <c r="BH91" s="52"/>
      <c r="BI91" s="52"/>
      <c r="BJ91" s="52"/>
    </row>
    <row r="92" spans="1:62">
      <c r="A92" s="70">
        <v>32311</v>
      </c>
      <c r="B92" s="70" t="s">
        <v>101</v>
      </c>
      <c r="C92" s="123">
        <f t="shared" si="0"/>
        <v>28000</v>
      </c>
      <c r="D92" s="199">
        <v>0</v>
      </c>
      <c r="E92" s="162">
        <v>18000</v>
      </c>
      <c r="F92" s="233">
        <v>0</v>
      </c>
      <c r="G92" s="213">
        <v>0</v>
      </c>
      <c r="H92" s="240">
        <v>10000</v>
      </c>
      <c r="I92" s="233">
        <v>0</v>
      </c>
      <c r="J92" s="144">
        <v>0</v>
      </c>
      <c r="K92" s="233">
        <v>0</v>
      </c>
      <c r="L92" s="233">
        <v>0</v>
      </c>
      <c r="M92" s="233">
        <v>0</v>
      </c>
      <c r="N92" s="123">
        <f t="shared" si="2"/>
        <v>28000</v>
      </c>
      <c r="O92" s="164">
        <f t="shared" si="1"/>
        <v>28000</v>
      </c>
    </row>
    <row r="93" spans="1:62">
      <c r="A93" s="70">
        <v>32312</v>
      </c>
      <c r="B93" s="70" t="s">
        <v>147</v>
      </c>
      <c r="C93" s="123">
        <f t="shared" si="0"/>
        <v>0</v>
      </c>
      <c r="D93" s="199">
        <v>0</v>
      </c>
      <c r="E93" s="162">
        <v>0</v>
      </c>
      <c r="F93" s="233">
        <v>0</v>
      </c>
      <c r="G93" s="213">
        <v>0</v>
      </c>
      <c r="H93" s="240">
        <v>0</v>
      </c>
      <c r="I93" s="233">
        <v>0</v>
      </c>
      <c r="J93" s="144">
        <v>0</v>
      </c>
      <c r="K93" s="233">
        <v>0</v>
      </c>
      <c r="L93" s="233">
        <v>0</v>
      </c>
      <c r="M93" s="233">
        <v>0</v>
      </c>
      <c r="N93" s="123">
        <f t="shared" si="2"/>
        <v>0</v>
      </c>
      <c r="O93" s="164">
        <f t="shared" si="1"/>
        <v>0</v>
      </c>
    </row>
    <row r="94" spans="1:62">
      <c r="A94" s="70">
        <v>32313</v>
      </c>
      <c r="B94" s="70" t="s">
        <v>102</v>
      </c>
      <c r="C94" s="123">
        <f t="shared" si="0"/>
        <v>9000</v>
      </c>
      <c r="D94" s="199">
        <v>0</v>
      </c>
      <c r="E94" s="162">
        <v>5000</v>
      </c>
      <c r="F94" s="233">
        <v>0</v>
      </c>
      <c r="G94" s="213">
        <v>0</v>
      </c>
      <c r="H94" s="240">
        <v>4000</v>
      </c>
      <c r="I94" s="233">
        <v>0</v>
      </c>
      <c r="J94" s="144">
        <v>0</v>
      </c>
      <c r="K94" s="233">
        <v>0</v>
      </c>
      <c r="L94" s="233">
        <v>0</v>
      </c>
      <c r="M94" s="233">
        <v>0</v>
      </c>
      <c r="N94" s="123">
        <f t="shared" si="2"/>
        <v>9000</v>
      </c>
      <c r="O94" s="164">
        <f t="shared" si="1"/>
        <v>9000</v>
      </c>
    </row>
    <row r="95" spans="1:62">
      <c r="A95" s="70">
        <v>32314</v>
      </c>
      <c r="B95" s="70" t="s">
        <v>146</v>
      </c>
      <c r="C95" s="123">
        <f t="shared" si="0"/>
        <v>5000</v>
      </c>
      <c r="D95" s="199">
        <v>0</v>
      </c>
      <c r="E95" s="162">
        <v>0</v>
      </c>
      <c r="F95" s="233">
        <v>0</v>
      </c>
      <c r="G95" s="213">
        <v>0</v>
      </c>
      <c r="H95" s="240">
        <v>5000</v>
      </c>
      <c r="I95" s="233">
        <v>0</v>
      </c>
      <c r="J95" s="144">
        <v>0</v>
      </c>
      <c r="K95" s="233">
        <v>0</v>
      </c>
      <c r="L95" s="233">
        <v>0</v>
      </c>
      <c r="M95" s="233">
        <v>0</v>
      </c>
      <c r="N95" s="123">
        <f t="shared" si="2"/>
        <v>5000</v>
      </c>
      <c r="O95" s="164">
        <f t="shared" si="1"/>
        <v>5000</v>
      </c>
    </row>
    <row r="96" spans="1:62">
      <c r="A96" s="70">
        <v>32319</v>
      </c>
      <c r="B96" s="70" t="s">
        <v>145</v>
      </c>
      <c r="C96" s="123">
        <f t="shared" si="0"/>
        <v>19000</v>
      </c>
      <c r="D96" s="199">
        <v>0</v>
      </c>
      <c r="E96" s="162">
        <v>8000</v>
      </c>
      <c r="F96" s="233">
        <v>0</v>
      </c>
      <c r="G96" s="213">
        <v>0</v>
      </c>
      <c r="H96" s="240">
        <v>4000</v>
      </c>
      <c r="I96" s="233">
        <v>0</v>
      </c>
      <c r="J96" s="144">
        <v>7000</v>
      </c>
      <c r="K96" s="233">
        <v>0</v>
      </c>
      <c r="L96" s="233">
        <v>0</v>
      </c>
      <c r="M96" s="233">
        <v>0</v>
      </c>
      <c r="N96" s="123">
        <f t="shared" si="2"/>
        <v>19000</v>
      </c>
      <c r="O96" s="164">
        <f t="shared" si="1"/>
        <v>19000</v>
      </c>
    </row>
    <row r="97" spans="1:62" s="65" customFormat="1">
      <c r="A97" s="68">
        <v>3232</v>
      </c>
      <c r="B97" s="68" t="s">
        <v>41</v>
      </c>
      <c r="C97" s="129">
        <f t="shared" si="0"/>
        <v>69000</v>
      </c>
      <c r="D97" s="197">
        <v>0</v>
      </c>
      <c r="E97" s="160">
        <f>E99+E101</f>
        <v>24000</v>
      </c>
      <c r="F97" s="220">
        <v>0</v>
      </c>
      <c r="G97" s="220">
        <v>0</v>
      </c>
      <c r="H97" s="239">
        <f>H98+H99+H100+H101</f>
        <v>45000</v>
      </c>
      <c r="I97" s="220">
        <v>0</v>
      </c>
      <c r="J97" s="161">
        <v>0</v>
      </c>
      <c r="K97" s="220">
        <v>0</v>
      </c>
      <c r="L97" s="220">
        <v>0</v>
      </c>
      <c r="M97" s="220">
        <v>0</v>
      </c>
      <c r="N97" s="129">
        <f t="shared" si="2"/>
        <v>69000</v>
      </c>
      <c r="O97" s="161">
        <f t="shared" si="1"/>
        <v>69000</v>
      </c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2"/>
      <c r="AU97" s="52"/>
      <c r="AV97" s="52"/>
      <c r="AW97" s="52"/>
      <c r="AX97" s="52"/>
      <c r="AY97" s="52"/>
      <c r="AZ97" s="52"/>
      <c r="BA97" s="52"/>
      <c r="BB97" s="52"/>
      <c r="BC97" s="52"/>
      <c r="BD97" s="52"/>
      <c r="BE97" s="52"/>
      <c r="BF97" s="52"/>
      <c r="BG97" s="52"/>
      <c r="BH97" s="52"/>
      <c r="BI97" s="52"/>
      <c r="BJ97" s="52"/>
    </row>
    <row r="98" spans="1:62" s="52" customFormat="1">
      <c r="A98" s="72">
        <v>32321</v>
      </c>
      <c r="B98" s="72" t="s">
        <v>107</v>
      </c>
      <c r="C98" s="123">
        <f t="shared" si="0"/>
        <v>5000</v>
      </c>
      <c r="D98" s="201">
        <v>0</v>
      </c>
      <c r="E98" s="165">
        <v>0</v>
      </c>
      <c r="F98" s="229">
        <v>0</v>
      </c>
      <c r="G98" s="229">
        <v>0</v>
      </c>
      <c r="H98" s="240">
        <v>5000</v>
      </c>
      <c r="I98" s="229">
        <v>0</v>
      </c>
      <c r="J98" s="166">
        <v>0</v>
      </c>
      <c r="K98" s="229">
        <v>0</v>
      </c>
      <c r="L98" s="229">
        <v>0</v>
      </c>
      <c r="M98" s="229">
        <v>0</v>
      </c>
      <c r="N98" s="123">
        <f t="shared" si="2"/>
        <v>5000</v>
      </c>
      <c r="O98" s="164">
        <f t="shared" si="1"/>
        <v>5000</v>
      </c>
    </row>
    <row r="99" spans="1:62" s="52" customFormat="1">
      <c r="A99" s="72">
        <v>32322</v>
      </c>
      <c r="B99" s="72" t="s">
        <v>108</v>
      </c>
      <c r="C99" s="123">
        <f t="shared" si="0"/>
        <v>41000</v>
      </c>
      <c r="D99" s="201">
        <v>0</v>
      </c>
      <c r="E99" s="165">
        <v>21000</v>
      </c>
      <c r="F99" s="229">
        <v>0</v>
      </c>
      <c r="G99" s="229">
        <v>0</v>
      </c>
      <c r="H99" s="240">
        <v>20000</v>
      </c>
      <c r="I99" s="229">
        <v>0</v>
      </c>
      <c r="J99" s="166">
        <v>0</v>
      </c>
      <c r="K99" s="229">
        <v>0</v>
      </c>
      <c r="L99" s="229">
        <v>0</v>
      </c>
      <c r="M99" s="229">
        <v>0</v>
      </c>
      <c r="N99" s="123">
        <f t="shared" si="2"/>
        <v>41000</v>
      </c>
      <c r="O99" s="164">
        <f t="shared" si="1"/>
        <v>41000</v>
      </c>
    </row>
    <row r="100" spans="1:62" s="52" customFormat="1">
      <c r="A100" s="72">
        <v>32323</v>
      </c>
      <c r="B100" s="72" t="s">
        <v>109</v>
      </c>
      <c r="C100" s="123">
        <f t="shared" si="0"/>
        <v>5000</v>
      </c>
      <c r="D100" s="201">
        <v>0</v>
      </c>
      <c r="E100" s="165">
        <v>0</v>
      </c>
      <c r="F100" s="229">
        <v>0</v>
      </c>
      <c r="G100" s="229">
        <v>0</v>
      </c>
      <c r="H100" s="240">
        <v>5000</v>
      </c>
      <c r="I100" s="229">
        <v>0</v>
      </c>
      <c r="J100" s="166">
        <v>0</v>
      </c>
      <c r="K100" s="229">
        <v>0</v>
      </c>
      <c r="L100" s="229">
        <v>0</v>
      </c>
      <c r="M100" s="229">
        <v>0</v>
      </c>
      <c r="N100" s="123">
        <f t="shared" si="2"/>
        <v>5000</v>
      </c>
      <c r="O100" s="164">
        <f t="shared" si="1"/>
        <v>5000</v>
      </c>
    </row>
    <row r="101" spans="1:62" s="52" customFormat="1">
      <c r="A101" s="72">
        <v>32329</v>
      </c>
      <c r="B101" s="72" t="s">
        <v>150</v>
      </c>
      <c r="C101" s="123">
        <f t="shared" si="0"/>
        <v>18000</v>
      </c>
      <c r="D101" s="201">
        <v>0</v>
      </c>
      <c r="E101" s="165">
        <v>3000</v>
      </c>
      <c r="F101" s="229">
        <v>0</v>
      </c>
      <c r="G101" s="229">
        <v>0</v>
      </c>
      <c r="H101" s="240">
        <v>15000</v>
      </c>
      <c r="I101" s="229">
        <v>0</v>
      </c>
      <c r="J101" s="166">
        <v>0</v>
      </c>
      <c r="K101" s="229">
        <v>0</v>
      </c>
      <c r="L101" s="229">
        <v>0</v>
      </c>
      <c r="M101" s="229">
        <v>0</v>
      </c>
      <c r="N101" s="123">
        <f t="shared" si="2"/>
        <v>18000</v>
      </c>
      <c r="O101" s="164">
        <f t="shared" si="1"/>
        <v>18000</v>
      </c>
    </row>
    <row r="102" spans="1:62" s="65" customFormat="1">
      <c r="A102" s="68">
        <v>3233</v>
      </c>
      <c r="B102" s="68" t="s">
        <v>42</v>
      </c>
      <c r="C102" s="129">
        <f t="shared" si="0"/>
        <v>17000</v>
      </c>
      <c r="D102" s="197">
        <v>0</v>
      </c>
      <c r="E102" s="160">
        <f>E104</f>
        <v>9000</v>
      </c>
      <c r="F102" s="220">
        <v>0</v>
      </c>
      <c r="G102" s="220">
        <v>0</v>
      </c>
      <c r="H102" s="239">
        <f>H103+H104</f>
        <v>8000</v>
      </c>
      <c r="I102" s="220">
        <v>0</v>
      </c>
      <c r="J102" s="161">
        <v>0</v>
      </c>
      <c r="K102" s="220">
        <v>0</v>
      </c>
      <c r="L102" s="220">
        <v>0</v>
      </c>
      <c r="M102" s="220">
        <v>0</v>
      </c>
      <c r="N102" s="129">
        <f t="shared" si="2"/>
        <v>17000</v>
      </c>
      <c r="O102" s="161">
        <f t="shared" si="1"/>
        <v>17000</v>
      </c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52"/>
      <c r="AB102" s="52"/>
      <c r="AC102" s="52"/>
      <c r="AD102" s="52"/>
      <c r="AE102" s="52"/>
      <c r="AF102" s="52"/>
      <c r="AG102" s="52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2"/>
      <c r="AU102" s="52"/>
      <c r="AV102" s="52"/>
      <c r="AW102" s="52"/>
      <c r="AX102" s="52"/>
      <c r="AY102" s="52"/>
      <c r="AZ102" s="52"/>
      <c r="BA102" s="52"/>
      <c r="BB102" s="52"/>
      <c r="BC102" s="52"/>
      <c r="BD102" s="52"/>
      <c r="BE102" s="52"/>
      <c r="BF102" s="52"/>
      <c r="BG102" s="52"/>
      <c r="BH102" s="52"/>
      <c r="BI102" s="52"/>
      <c r="BJ102" s="52"/>
    </row>
    <row r="103" spans="1:62">
      <c r="A103" s="70">
        <v>32332</v>
      </c>
      <c r="B103" s="70" t="s">
        <v>105</v>
      </c>
      <c r="C103" s="123">
        <f t="shared" si="0"/>
        <v>3000</v>
      </c>
      <c r="D103" s="199">
        <v>0</v>
      </c>
      <c r="E103" s="162">
        <v>0</v>
      </c>
      <c r="F103" s="233">
        <v>0</v>
      </c>
      <c r="G103" s="213">
        <v>0</v>
      </c>
      <c r="H103" s="240">
        <v>3000</v>
      </c>
      <c r="I103" s="233">
        <v>0</v>
      </c>
      <c r="J103" s="144">
        <v>0</v>
      </c>
      <c r="K103" s="233">
        <v>0</v>
      </c>
      <c r="L103" s="233">
        <v>0</v>
      </c>
      <c r="M103" s="233">
        <v>0</v>
      </c>
      <c r="N103" s="123">
        <f t="shared" si="2"/>
        <v>3000</v>
      </c>
      <c r="O103" s="164">
        <f t="shared" si="1"/>
        <v>3000</v>
      </c>
    </row>
    <row r="104" spans="1:62">
      <c r="A104" s="70">
        <v>32339</v>
      </c>
      <c r="B104" s="70" t="s">
        <v>106</v>
      </c>
      <c r="C104" s="123">
        <f t="shared" si="0"/>
        <v>14000</v>
      </c>
      <c r="D104" s="199">
        <v>0</v>
      </c>
      <c r="E104" s="162">
        <v>9000</v>
      </c>
      <c r="F104" s="233">
        <v>0</v>
      </c>
      <c r="G104" s="213">
        <v>0</v>
      </c>
      <c r="H104" s="240">
        <v>5000</v>
      </c>
      <c r="I104" s="233">
        <v>0</v>
      </c>
      <c r="J104" s="144">
        <v>0</v>
      </c>
      <c r="K104" s="233">
        <v>0</v>
      </c>
      <c r="L104" s="233">
        <v>0</v>
      </c>
      <c r="M104" s="233">
        <v>0</v>
      </c>
      <c r="N104" s="123">
        <f t="shared" si="2"/>
        <v>14000</v>
      </c>
      <c r="O104" s="164">
        <f t="shared" si="1"/>
        <v>14000</v>
      </c>
    </row>
    <row r="105" spans="1:62" s="65" customFormat="1">
      <c r="A105" s="68">
        <v>3234</v>
      </c>
      <c r="B105" s="68" t="s">
        <v>43</v>
      </c>
      <c r="C105" s="129">
        <f t="shared" si="0"/>
        <v>22000</v>
      </c>
      <c r="D105" s="197">
        <v>0</v>
      </c>
      <c r="E105" s="160">
        <f>E106+E107+E110</f>
        <v>8000</v>
      </c>
      <c r="F105" s="220">
        <v>0</v>
      </c>
      <c r="G105" s="220">
        <v>0</v>
      </c>
      <c r="H105" s="239">
        <f>H106+H107+H108+H109+H110</f>
        <v>14000</v>
      </c>
      <c r="I105" s="220">
        <v>0</v>
      </c>
      <c r="J105" s="161">
        <v>0</v>
      </c>
      <c r="K105" s="220">
        <v>0</v>
      </c>
      <c r="L105" s="220">
        <v>0</v>
      </c>
      <c r="M105" s="220">
        <v>0</v>
      </c>
      <c r="N105" s="129">
        <f t="shared" si="2"/>
        <v>22000</v>
      </c>
      <c r="O105" s="161">
        <f t="shared" si="1"/>
        <v>22000</v>
      </c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52"/>
      <c r="AA105" s="52"/>
      <c r="AB105" s="52"/>
      <c r="AC105" s="52"/>
      <c r="AD105" s="52"/>
      <c r="AE105" s="52"/>
      <c r="AF105" s="52"/>
      <c r="AG105" s="52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2"/>
      <c r="AU105" s="52"/>
      <c r="AV105" s="52"/>
      <c r="AW105" s="52"/>
      <c r="AX105" s="52"/>
      <c r="AY105" s="52"/>
      <c r="AZ105" s="52"/>
      <c r="BA105" s="52"/>
      <c r="BB105" s="52"/>
      <c r="BC105" s="52"/>
      <c r="BD105" s="52"/>
      <c r="BE105" s="52"/>
      <c r="BF105" s="52"/>
      <c r="BG105" s="52"/>
      <c r="BH105" s="52"/>
      <c r="BI105" s="52"/>
      <c r="BJ105" s="52"/>
    </row>
    <row r="106" spans="1:62" s="52" customFormat="1">
      <c r="A106" s="72">
        <v>32341</v>
      </c>
      <c r="B106" s="72" t="s">
        <v>110</v>
      </c>
      <c r="C106" s="123">
        <f t="shared" si="0"/>
        <v>10000</v>
      </c>
      <c r="D106" s="201">
        <v>0</v>
      </c>
      <c r="E106" s="165">
        <v>3000</v>
      </c>
      <c r="F106" s="229">
        <v>0</v>
      </c>
      <c r="G106" s="229">
        <v>0</v>
      </c>
      <c r="H106" s="240">
        <v>7000</v>
      </c>
      <c r="I106" s="229">
        <v>0</v>
      </c>
      <c r="J106" s="166">
        <v>0</v>
      </c>
      <c r="K106" s="229">
        <v>0</v>
      </c>
      <c r="L106" s="229">
        <v>0</v>
      </c>
      <c r="M106" s="229">
        <v>0</v>
      </c>
      <c r="N106" s="123">
        <f t="shared" si="2"/>
        <v>10000</v>
      </c>
      <c r="O106" s="164">
        <f t="shared" si="1"/>
        <v>10000</v>
      </c>
    </row>
    <row r="107" spans="1:62" s="52" customFormat="1">
      <c r="A107" s="72">
        <v>32342</v>
      </c>
      <c r="B107" s="72" t="s">
        <v>111</v>
      </c>
      <c r="C107" s="123">
        <f t="shared" ref="C107:C170" si="3">D107+E107+F107+G107+H107+I107+J107+K107+L107+M107</f>
        <v>5000</v>
      </c>
      <c r="D107" s="201">
        <v>0</v>
      </c>
      <c r="E107" s="165">
        <v>3000</v>
      </c>
      <c r="F107" s="229">
        <v>0</v>
      </c>
      <c r="G107" s="229">
        <v>0</v>
      </c>
      <c r="H107" s="240">
        <v>2000</v>
      </c>
      <c r="I107" s="229">
        <v>0</v>
      </c>
      <c r="J107" s="166">
        <v>0</v>
      </c>
      <c r="K107" s="229">
        <v>0</v>
      </c>
      <c r="L107" s="229">
        <v>0</v>
      </c>
      <c r="M107" s="229">
        <v>0</v>
      </c>
      <c r="N107" s="123">
        <f t="shared" si="2"/>
        <v>5000</v>
      </c>
      <c r="O107" s="164">
        <f t="shared" ref="O107:O170" si="4">N107</f>
        <v>5000</v>
      </c>
    </row>
    <row r="108" spans="1:62" s="52" customFormat="1">
      <c r="A108" s="72">
        <v>32343</v>
      </c>
      <c r="B108" s="72" t="s">
        <v>112</v>
      </c>
      <c r="C108" s="123">
        <f t="shared" si="3"/>
        <v>1000</v>
      </c>
      <c r="D108" s="201">
        <v>0</v>
      </c>
      <c r="E108" s="165">
        <v>0</v>
      </c>
      <c r="F108" s="229">
        <v>0</v>
      </c>
      <c r="G108" s="229">
        <v>0</v>
      </c>
      <c r="H108" s="240">
        <v>1000</v>
      </c>
      <c r="I108" s="229">
        <v>0</v>
      </c>
      <c r="J108" s="166">
        <v>0</v>
      </c>
      <c r="K108" s="229">
        <v>0</v>
      </c>
      <c r="L108" s="229">
        <v>0</v>
      </c>
      <c r="M108" s="229">
        <v>0</v>
      </c>
      <c r="N108" s="123">
        <f t="shared" ref="N108:N171" si="5">C108</f>
        <v>1000</v>
      </c>
      <c r="O108" s="164">
        <f t="shared" si="4"/>
        <v>1000</v>
      </c>
    </row>
    <row r="109" spans="1:62" s="52" customFormat="1">
      <c r="A109" s="72">
        <v>32344</v>
      </c>
      <c r="B109" s="72" t="s">
        <v>113</v>
      </c>
      <c r="C109" s="123">
        <f t="shared" si="3"/>
        <v>3000</v>
      </c>
      <c r="D109" s="201">
        <v>0</v>
      </c>
      <c r="E109" s="165">
        <v>0</v>
      </c>
      <c r="F109" s="229">
        <v>0</v>
      </c>
      <c r="G109" s="229">
        <v>0</v>
      </c>
      <c r="H109" s="240">
        <v>3000</v>
      </c>
      <c r="I109" s="229">
        <v>0</v>
      </c>
      <c r="J109" s="166">
        <v>0</v>
      </c>
      <c r="K109" s="229">
        <v>0</v>
      </c>
      <c r="L109" s="229">
        <v>0</v>
      </c>
      <c r="M109" s="229">
        <v>0</v>
      </c>
      <c r="N109" s="123">
        <f t="shared" si="5"/>
        <v>3000</v>
      </c>
      <c r="O109" s="164">
        <f t="shared" si="4"/>
        <v>3000</v>
      </c>
    </row>
    <row r="110" spans="1:62" s="52" customFormat="1">
      <c r="A110" s="72">
        <v>32349</v>
      </c>
      <c r="B110" s="72" t="s">
        <v>114</v>
      </c>
      <c r="C110" s="123">
        <f t="shared" si="3"/>
        <v>3000</v>
      </c>
      <c r="D110" s="201">
        <v>0</v>
      </c>
      <c r="E110" s="165">
        <v>2000</v>
      </c>
      <c r="F110" s="229">
        <v>0</v>
      </c>
      <c r="G110" s="229">
        <v>0</v>
      </c>
      <c r="H110" s="240">
        <v>1000</v>
      </c>
      <c r="I110" s="229">
        <v>0</v>
      </c>
      <c r="J110" s="166">
        <v>0</v>
      </c>
      <c r="K110" s="229">
        <v>0</v>
      </c>
      <c r="L110" s="229">
        <v>0</v>
      </c>
      <c r="M110" s="229">
        <v>0</v>
      </c>
      <c r="N110" s="123">
        <f t="shared" si="5"/>
        <v>3000</v>
      </c>
      <c r="O110" s="164">
        <f t="shared" si="4"/>
        <v>3000</v>
      </c>
    </row>
    <row r="111" spans="1:62" s="65" customFormat="1">
      <c r="A111" s="68">
        <v>3235</v>
      </c>
      <c r="B111" s="68" t="s">
        <v>64</v>
      </c>
      <c r="C111" s="129">
        <f t="shared" si="3"/>
        <v>154200</v>
      </c>
      <c r="D111" s="197">
        <v>0</v>
      </c>
      <c r="E111" s="160">
        <v>0</v>
      </c>
      <c r="F111" s="220">
        <f>F112</f>
        <v>100000</v>
      </c>
      <c r="G111" s="220">
        <v>0</v>
      </c>
      <c r="H111" s="239">
        <f>H112+H113+H114+H115</f>
        <v>54200</v>
      </c>
      <c r="I111" s="220">
        <v>0</v>
      </c>
      <c r="J111" s="161">
        <v>0</v>
      </c>
      <c r="K111" s="220">
        <v>0</v>
      </c>
      <c r="L111" s="220">
        <v>0</v>
      </c>
      <c r="M111" s="220">
        <v>0</v>
      </c>
      <c r="N111" s="129">
        <f t="shared" si="5"/>
        <v>154200</v>
      </c>
      <c r="O111" s="161">
        <f t="shared" si="4"/>
        <v>154200</v>
      </c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  <c r="AA111" s="52"/>
      <c r="AB111" s="52"/>
      <c r="AC111" s="52"/>
      <c r="AD111" s="52"/>
      <c r="AE111" s="52"/>
      <c r="AF111" s="52"/>
      <c r="AG111" s="52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2"/>
      <c r="AU111" s="52"/>
      <c r="AV111" s="52"/>
      <c r="AW111" s="52"/>
      <c r="AX111" s="52"/>
      <c r="AY111" s="52"/>
      <c r="AZ111" s="52"/>
      <c r="BA111" s="52"/>
      <c r="BB111" s="52"/>
      <c r="BC111" s="52"/>
      <c r="BD111" s="52"/>
      <c r="BE111" s="52"/>
      <c r="BF111" s="52"/>
      <c r="BG111" s="52"/>
      <c r="BH111" s="52"/>
      <c r="BI111" s="52"/>
      <c r="BJ111" s="52"/>
    </row>
    <row r="112" spans="1:62">
      <c r="A112" s="70">
        <v>32352</v>
      </c>
      <c r="B112" s="70" t="s">
        <v>115</v>
      </c>
      <c r="C112" s="123">
        <f t="shared" si="3"/>
        <v>110000</v>
      </c>
      <c r="D112" s="199">
        <v>0</v>
      </c>
      <c r="E112" s="162">
        <v>0</v>
      </c>
      <c r="F112" s="233">
        <v>100000</v>
      </c>
      <c r="G112" s="213">
        <v>0</v>
      </c>
      <c r="H112" s="240">
        <v>10000</v>
      </c>
      <c r="I112" s="233">
        <v>0</v>
      </c>
      <c r="J112" s="144">
        <v>0</v>
      </c>
      <c r="K112" s="233">
        <v>0</v>
      </c>
      <c r="L112" s="233">
        <v>0</v>
      </c>
      <c r="M112" s="233">
        <v>0</v>
      </c>
      <c r="N112" s="123">
        <f t="shared" si="5"/>
        <v>110000</v>
      </c>
      <c r="O112" s="164">
        <f t="shared" si="4"/>
        <v>110000</v>
      </c>
    </row>
    <row r="113" spans="1:62">
      <c r="A113" s="70">
        <v>32353</v>
      </c>
      <c r="B113" s="70" t="s">
        <v>116</v>
      </c>
      <c r="C113" s="123">
        <f t="shared" si="3"/>
        <v>8000</v>
      </c>
      <c r="D113" s="199">
        <v>0</v>
      </c>
      <c r="E113" s="162">
        <v>0</v>
      </c>
      <c r="F113" s="233">
        <v>0</v>
      </c>
      <c r="G113" s="213">
        <v>0</v>
      </c>
      <c r="H113" s="240">
        <v>8000</v>
      </c>
      <c r="I113" s="233">
        <v>0</v>
      </c>
      <c r="J113" s="144">
        <v>0</v>
      </c>
      <c r="K113" s="233">
        <v>0</v>
      </c>
      <c r="L113" s="233">
        <v>0</v>
      </c>
      <c r="M113" s="233">
        <v>0</v>
      </c>
      <c r="N113" s="123">
        <f t="shared" si="5"/>
        <v>8000</v>
      </c>
      <c r="O113" s="164">
        <f t="shared" si="4"/>
        <v>8000</v>
      </c>
    </row>
    <row r="114" spans="1:62" ht="36.75">
      <c r="A114" s="70">
        <v>32355</v>
      </c>
      <c r="B114" s="71" t="s">
        <v>148</v>
      </c>
      <c r="C114" s="123">
        <f t="shared" si="3"/>
        <v>31200</v>
      </c>
      <c r="D114" s="199">
        <v>0</v>
      </c>
      <c r="E114" s="162">
        <v>0</v>
      </c>
      <c r="F114" s="233">
        <v>0</v>
      </c>
      <c r="G114" s="213">
        <v>0</v>
      </c>
      <c r="H114" s="240">
        <v>31200</v>
      </c>
      <c r="I114" s="233">
        <v>0</v>
      </c>
      <c r="J114" s="144">
        <v>0</v>
      </c>
      <c r="K114" s="233">
        <v>0</v>
      </c>
      <c r="L114" s="233">
        <v>0</v>
      </c>
      <c r="M114" s="233">
        <v>0</v>
      </c>
      <c r="N114" s="123">
        <f t="shared" si="5"/>
        <v>31200</v>
      </c>
      <c r="O114" s="164">
        <f t="shared" si="4"/>
        <v>31200</v>
      </c>
    </row>
    <row r="115" spans="1:62">
      <c r="A115" s="70">
        <v>32359</v>
      </c>
      <c r="B115" s="70" t="s">
        <v>144</v>
      </c>
      <c r="C115" s="123">
        <f t="shared" si="3"/>
        <v>5000</v>
      </c>
      <c r="D115" s="199">
        <v>0</v>
      </c>
      <c r="E115" s="162">
        <v>0</v>
      </c>
      <c r="F115" s="233">
        <v>0</v>
      </c>
      <c r="G115" s="213">
        <v>0</v>
      </c>
      <c r="H115" s="240">
        <v>5000</v>
      </c>
      <c r="I115" s="233">
        <v>0</v>
      </c>
      <c r="J115" s="144">
        <v>0</v>
      </c>
      <c r="K115" s="233">
        <v>0</v>
      </c>
      <c r="L115" s="233">
        <v>0</v>
      </c>
      <c r="M115" s="233">
        <v>0</v>
      </c>
      <c r="N115" s="123">
        <f t="shared" si="5"/>
        <v>5000</v>
      </c>
      <c r="O115" s="164">
        <f t="shared" si="4"/>
        <v>5000</v>
      </c>
    </row>
    <row r="116" spans="1:62" s="65" customFormat="1">
      <c r="A116" s="68">
        <v>3236</v>
      </c>
      <c r="B116" s="68" t="s">
        <v>44</v>
      </c>
      <c r="C116" s="129">
        <f t="shared" si="3"/>
        <v>5000</v>
      </c>
      <c r="D116" s="197">
        <v>0</v>
      </c>
      <c r="E116" s="160">
        <v>0</v>
      </c>
      <c r="F116" s="220">
        <v>0</v>
      </c>
      <c r="G116" s="220">
        <v>0</v>
      </c>
      <c r="H116" s="239">
        <f>H117</f>
        <v>5000</v>
      </c>
      <c r="I116" s="220">
        <v>0</v>
      </c>
      <c r="J116" s="161">
        <v>0</v>
      </c>
      <c r="K116" s="220">
        <v>0</v>
      </c>
      <c r="L116" s="220">
        <v>0</v>
      </c>
      <c r="M116" s="220">
        <v>0</v>
      </c>
      <c r="N116" s="129">
        <f t="shared" si="5"/>
        <v>5000</v>
      </c>
      <c r="O116" s="161">
        <f t="shared" si="4"/>
        <v>5000</v>
      </c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52"/>
      <c r="AG116" s="52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2"/>
      <c r="AU116" s="52"/>
      <c r="AV116" s="52"/>
      <c r="AW116" s="52"/>
      <c r="AX116" s="52"/>
      <c r="AY116" s="52"/>
      <c r="AZ116" s="52"/>
      <c r="BA116" s="52"/>
      <c r="BB116" s="52"/>
      <c r="BC116" s="52"/>
      <c r="BD116" s="52"/>
      <c r="BE116" s="52"/>
      <c r="BF116" s="52"/>
      <c r="BG116" s="52"/>
      <c r="BH116" s="52"/>
      <c r="BI116" s="52"/>
      <c r="BJ116" s="52"/>
    </row>
    <row r="117" spans="1:62">
      <c r="A117" s="70">
        <v>32361</v>
      </c>
      <c r="B117" s="70" t="s">
        <v>117</v>
      </c>
      <c r="C117" s="123">
        <f t="shared" si="3"/>
        <v>5000</v>
      </c>
      <c r="D117" s="199">
        <v>0</v>
      </c>
      <c r="E117" s="162">
        <v>0</v>
      </c>
      <c r="F117" s="233">
        <v>0</v>
      </c>
      <c r="G117" s="213">
        <v>0</v>
      </c>
      <c r="H117" s="240">
        <v>5000</v>
      </c>
      <c r="I117" s="233">
        <v>0</v>
      </c>
      <c r="J117" s="144">
        <v>0</v>
      </c>
      <c r="K117" s="233">
        <v>0</v>
      </c>
      <c r="L117" s="233">
        <v>0</v>
      </c>
      <c r="M117" s="233">
        <v>0</v>
      </c>
      <c r="N117" s="123">
        <f t="shared" si="5"/>
        <v>5000</v>
      </c>
      <c r="O117" s="164">
        <f t="shared" si="4"/>
        <v>5000</v>
      </c>
    </row>
    <row r="118" spans="1:62" s="65" customFormat="1">
      <c r="A118" s="68">
        <v>3237</v>
      </c>
      <c r="B118" s="68" t="s">
        <v>45</v>
      </c>
      <c r="C118" s="129">
        <f t="shared" si="3"/>
        <v>251216</v>
      </c>
      <c r="D118" s="197">
        <f>D120</f>
        <v>180000</v>
      </c>
      <c r="E118" s="160">
        <f>E120</f>
        <v>8216</v>
      </c>
      <c r="F118" s="220">
        <v>0</v>
      </c>
      <c r="G118" s="220">
        <v>0</v>
      </c>
      <c r="H118" s="239">
        <f>H119+H120+H122</f>
        <v>63000</v>
      </c>
      <c r="I118" s="220">
        <v>0</v>
      </c>
      <c r="J118" s="161">
        <v>0</v>
      </c>
      <c r="K118" s="220">
        <v>0</v>
      </c>
      <c r="L118" s="220">
        <v>0</v>
      </c>
      <c r="M118" s="220">
        <v>0</v>
      </c>
      <c r="N118" s="129">
        <f t="shared" si="5"/>
        <v>251216</v>
      </c>
      <c r="O118" s="161">
        <f t="shared" si="4"/>
        <v>251216</v>
      </c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  <c r="AA118" s="52"/>
      <c r="AB118" s="52"/>
      <c r="AC118" s="52"/>
      <c r="AD118" s="52"/>
      <c r="AE118" s="52"/>
      <c r="AF118" s="52"/>
      <c r="AG118" s="52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2"/>
      <c r="AU118" s="52"/>
      <c r="AV118" s="52"/>
      <c r="AW118" s="52"/>
      <c r="AX118" s="52"/>
      <c r="AY118" s="52"/>
      <c r="AZ118" s="52"/>
      <c r="BA118" s="52"/>
      <c r="BB118" s="52"/>
      <c r="BC118" s="52"/>
      <c r="BD118" s="52"/>
      <c r="BE118" s="52"/>
      <c r="BF118" s="52"/>
      <c r="BG118" s="52"/>
      <c r="BH118" s="52"/>
      <c r="BI118" s="52"/>
      <c r="BJ118" s="52"/>
    </row>
    <row r="119" spans="1:62">
      <c r="A119" s="70">
        <v>32371</v>
      </c>
      <c r="B119" s="70" t="s">
        <v>118</v>
      </c>
      <c r="C119" s="123">
        <f t="shared" si="3"/>
        <v>10000</v>
      </c>
      <c r="D119" s="199">
        <v>0</v>
      </c>
      <c r="E119" s="162">
        <v>0</v>
      </c>
      <c r="F119" s="233">
        <v>0</v>
      </c>
      <c r="G119" s="213">
        <v>0</v>
      </c>
      <c r="H119" s="240">
        <v>10000</v>
      </c>
      <c r="I119" s="233">
        <v>0</v>
      </c>
      <c r="J119" s="144">
        <v>0</v>
      </c>
      <c r="K119" s="233">
        <v>0</v>
      </c>
      <c r="L119" s="233">
        <v>0</v>
      </c>
      <c r="M119" s="233">
        <v>0</v>
      </c>
      <c r="N119" s="123">
        <f t="shared" si="5"/>
        <v>10000</v>
      </c>
      <c r="O119" s="164">
        <f t="shared" si="4"/>
        <v>10000</v>
      </c>
    </row>
    <row r="120" spans="1:62">
      <c r="A120" s="70">
        <v>32372</v>
      </c>
      <c r="B120" s="70" t="s">
        <v>119</v>
      </c>
      <c r="C120" s="123">
        <f t="shared" si="3"/>
        <v>238216</v>
      </c>
      <c r="D120" s="199">
        <v>180000</v>
      </c>
      <c r="E120" s="162">
        <v>8216</v>
      </c>
      <c r="F120" s="233">
        <v>0</v>
      </c>
      <c r="G120" s="213">
        <v>0</v>
      </c>
      <c r="H120" s="240">
        <v>50000</v>
      </c>
      <c r="I120" s="233">
        <v>0</v>
      </c>
      <c r="J120" s="144">
        <v>0</v>
      </c>
      <c r="K120" s="233">
        <v>0</v>
      </c>
      <c r="L120" s="233">
        <v>0</v>
      </c>
      <c r="M120" s="233">
        <v>0</v>
      </c>
      <c r="N120" s="123">
        <f t="shared" si="5"/>
        <v>238216</v>
      </c>
      <c r="O120" s="164">
        <f t="shared" si="4"/>
        <v>238216</v>
      </c>
    </row>
    <row r="121" spans="1:62">
      <c r="A121" s="70">
        <v>32373</v>
      </c>
      <c r="B121" s="70" t="s">
        <v>120</v>
      </c>
      <c r="C121" s="123">
        <f t="shared" si="3"/>
        <v>0</v>
      </c>
      <c r="D121" s="199">
        <v>0</v>
      </c>
      <c r="E121" s="162">
        <v>0</v>
      </c>
      <c r="F121" s="233">
        <v>0</v>
      </c>
      <c r="G121" s="213">
        <v>0</v>
      </c>
      <c r="H121" s="240">
        <v>0</v>
      </c>
      <c r="I121" s="233">
        <v>0</v>
      </c>
      <c r="J121" s="144">
        <v>0</v>
      </c>
      <c r="K121" s="233">
        <v>0</v>
      </c>
      <c r="L121" s="233">
        <v>0</v>
      </c>
      <c r="M121" s="233">
        <v>0</v>
      </c>
      <c r="N121" s="123">
        <f t="shared" si="5"/>
        <v>0</v>
      </c>
      <c r="O121" s="164">
        <f t="shared" si="4"/>
        <v>0</v>
      </c>
    </row>
    <row r="122" spans="1:62">
      <c r="A122" s="70">
        <v>32379</v>
      </c>
      <c r="B122" s="70" t="s">
        <v>121</v>
      </c>
      <c r="C122" s="123">
        <f t="shared" si="3"/>
        <v>3000</v>
      </c>
      <c r="D122" s="199">
        <v>0</v>
      </c>
      <c r="E122" s="162">
        <v>0</v>
      </c>
      <c r="F122" s="233">
        <v>0</v>
      </c>
      <c r="G122" s="213">
        <v>0</v>
      </c>
      <c r="H122" s="240">
        <v>3000</v>
      </c>
      <c r="I122" s="233">
        <v>0</v>
      </c>
      <c r="J122" s="144">
        <v>0</v>
      </c>
      <c r="K122" s="233">
        <v>0</v>
      </c>
      <c r="L122" s="233">
        <v>0</v>
      </c>
      <c r="M122" s="233">
        <v>0</v>
      </c>
      <c r="N122" s="123">
        <f t="shared" si="5"/>
        <v>3000</v>
      </c>
      <c r="O122" s="164">
        <f t="shared" si="4"/>
        <v>3000</v>
      </c>
    </row>
    <row r="123" spans="1:62" s="65" customFormat="1">
      <c r="A123" s="68">
        <v>3238</v>
      </c>
      <c r="B123" s="68" t="s">
        <v>46</v>
      </c>
      <c r="C123" s="129">
        <f t="shared" si="3"/>
        <v>22000</v>
      </c>
      <c r="D123" s="197">
        <v>0</v>
      </c>
      <c r="E123" s="160">
        <f>E126</f>
        <v>17000</v>
      </c>
      <c r="F123" s="220">
        <v>0</v>
      </c>
      <c r="G123" s="220">
        <v>0</v>
      </c>
      <c r="H123" s="239">
        <f>H124+H126</f>
        <v>5000</v>
      </c>
      <c r="I123" s="220">
        <v>0</v>
      </c>
      <c r="J123" s="161">
        <v>0</v>
      </c>
      <c r="K123" s="220">
        <v>0</v>
      </c>
      <c r="L123" s="220">
        <v>0</v>
      </c>
      <c r="M123" s="220">
        <v>0</v>
      </c>
      <c r="N123" s="129">
        <f t="shared" si="5"/>
        <v>22000</v>
      </c>
      <c r="O123" s="161">
        <f t="shared" si="4"/>
        <v>22000</v>
      </c>
      <c r="P123" s="52"/>
      <c r="Q123" s="52"/>
      <c r="R123" s="52"/>
      <c r="S123" s="52"/>
      <c r="T123" s="52"/>
      <c r="U123" s="52"/>
      <c r="V123" s="52"/>
      <c r="W123" s="52"/>
      <c r="X123" s="52"/>
      <c r="Y123" s="52"/>
      <c r="Z123" s="52"/>
      <c r="AA123" s="52"/>
      <c r="AB123" s="52"/>
      <c r="AC123" s="52"/>
      <c r="AD123" s="52"/>
      <c r="AE123" s="52"/>
      <c r="AF123" s="52"/>
      <c r="AG123" s="52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2"/>
      <c r="AU123" s="52"/>
      <c r="AV123" s="52"/>
      <c r="AW123" s="52"/>
      <c r="AX123" s="52"/>
      <c r="AY123" s="52"/>
      <c r="AZ123" s="52"/>
      <c r="BA123" s="52"/>
      <c r="BB123" s="52"/>
      <c r="BC123" s="52"/>
      <c r="BD123" s="52"/>
      <c r="BE123" s="52"/>
      <c r="BF123" s="52"/>
      <c r="BG123" s="52"/>
      <c r="BH123" s="52"/>
      <c r="BI123" s="52"/>
      <c r="BJ123" s="52"/>
    </row>
    <row r="124" spans="1:62" s="52" customFormat="1">
      <c r="A124" s="72">
        <v>32381</v>
      </c>
      <c r="B124" s="72" t="s">
        <v>143</v>
      </c>
      <c r="C124" s="123">
        <f t="shared" si="3"/>
        <v>2000</v>
      </c>
      <c r="D124" s="201">
        <v>0</v>
      </c>
      <c r="E124" s="165">
        <v>0</v>
      </c>
      <c r="F124" s="229">
        <v>0</v>
      </c>
      <c r="G124" s="229">
        <v>0</v>
      </c>
      <c r="H124" s="240">
        <v>2000</v>
      </c>
      <c r="I124" s="229">
        <v>0</v>
      </c>
      <c r="J124" s="166">
        <v>0</v>
      </c>
      <c r="K124" s="229">
        <v>0</v>
      </c>
      <c r="L124" s="229">
        <v>0</v>
      </c>
      <c r="M124" s="229">
        <v>0</v>
      </c>
      <c r="N124" s="123">
        <f t="shared" si="5"/>
        <v>2000</v>
      </c>
      <c r="O124" s="164">
        <f t="shared" si="4"/>
        <v>2000</v>
      </c>
    </row>
    <row r="125" spans="1:62">
      <c r="A125" s="70">
        <v>32382</v>
      </c>
      <c r="B125" s="70" t="s">
        <v>122</v>
      </c>
      <c r="C125" s="123">
        <f t="shared" si="3"/>
        <v>0</v>
      </c>
      <c r="D125" s="199">
        <v>0</v>
      </c>
      <c r="E125" s="162">
        <v>0</v>
      </c>
      <c r="F125" s="233">
        <v>0</v>
      </c>
      <c r="G125" s="213">
        <v>0</v>
      </c>
      <c r="H125" s="240">
        <v>0</v>
      </c>
      <c r="I125" s="233">
        <v>0</v>
      </c>
      <c r="J125" s="144">
        <v>0</v>
      </c>
      <c r="K125" s="233">
        <v>0</v>
      </c>
      <c r="L125" s="233">
        <v>0</v>
      </c>
      <c r="M125" s="233">
        <v>0</v>
      </c>
      <c r="N125" s="123">
        <f t="shared" si="5"/>
        <v>0</v>
      </c>
      <c r="O125" s="164">
        <f t="shared" si="4"/>
        <v>0</v>
      </c>
    </row>
    <row r="126" spans="1:62">
      <c r="A126" s="70">
        <v>32389</v>
      </c>
      <c r="B126" s="70" t="s">
        <v>123</v>
      </c>
      <c r="C126" s="123">
        <f t="shared" si="3"/>
        <v>20000</v>
      </c>
      <c r="D126" s="199">
        <v>0</v>
      </c>
      <c r="E126" s="162">
        <v>17000</v>
      </c>
      <c r="F126" s="233">
        <v>0</v>
      </c>
      <c r="G126" s="213">
        <v>0</v>
      </c>
      <c r="H126" s="240">
        <v>3000</v>
      </c>
      <c r="I126" s="233">
        <v>0</v>
      </c>
      <c r="J126" s="144">
        <v>0</v>
      </c>
      <c r="K126" s="233">
        <v>0</v>
      </c>
      <c r="L126" s="233">
        <v>0</v>
      </c>
      <c r="M126" s="233">
        <v>0</v>
      </c>
      <c r="N126" s="123">
        <f t="shared" si="5"/>
        <v>20000</v>
      </c>
      <c r="O126" s="164">
        <f t="shared" si="4"/>
        <v>20000</v>
      </c>
    </row>
    <row r="127" spans="1:62" s="65" customFormat="1">
      <c r="A127" s="68">
        <v>3239</v>
      </c>
      <c r="B127" s="68" t="s">
        <v>47</v>
      </c>
      <c r="C127" s="129">
        <f t="shared" si="3"/>
        <v>24500</v>
      </c>
      <c r="D127" s="197">
        <v>0</v>
      </c>
      <c r="E127" s="160">
        <f>E128+E131</f>
        <v>12000</v>
      </c>
      <c r="F127" s="220">
        <v>0</v>
      </c>
      <c r="G127" s="220">
        <v>0</v>
      </c>
      <c r="H127" s="239">
        <f>H128+H129+H130+H131+H133</f>
        <v>12500</v>
      </c>
      <c r="I127" s="220">
        <v>0</v>
      </c>
      <c r="J127" s="161">
        <v>0</v>
      </c>
      <c r="K127" s="220">
        <v>0</v>
      </c>
      <c r="L127" s="220">
        <v>0</v>
      </c>
      <c r="M127" s="220">
        <v>0</v>
      </c>
      <c r="N127" s="129">
        <f t="shared" si="5"/>
        <v>24500</v>
      </c>
      <c r="O127" s="161">
        <f t="shared" si="4"/>
        <v>24500</v>
      </c>
      <c r="P127" s="52"/>
      <c r="Q127" s="52"/>
      <c r="R127" s="52"/>
      <c r="S127" s="52"/>
      <c r="T127" s="52"/>
      <c r="U127" s="52"/>
      <c r="V127" s="52"/>
      <c r="W127" s="52"/>
      <c r="X127" s="52"/>
      <c r="Y127" s="52"/>
      <c r="Z127" s="52"/>
      <c r="AA127" s="52"/>
      <c r="AB127" s="52"/>
      <c r="AC127" s="52"/>
      <c r="AD127" s="52"/>
      <c r="AE127" s="52"/>
      <c r="AF127" s="52"/>
      <c r="AG127" s="52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2"/>
      <c r="AU127" s="52"/>
      <c r="AV127" s="52"/>
      <c r="AW127" s="52"/>
      <c r="AX127" s="52"/>
      <c r="AY127" s="52"/>
      <c r="AZ127" s="52"/>
      <c r="BA127" s="52"/>
      <c r="BB127" s="52"/>
      <c r="BC127" s="52"/>
      <c r="BD127" s="52"/>
      <c r="BE127" s="52"/>
      <c r="BF127" s="52"/>
      <c r="BG127" s="52"/>
      <c r="BH127" s="52"/>
      <c r="BI127" s="52"/>
      <c r="BJ127" s="52"/>
    </row>
    <row r="128" spans="1:62" ht="36.75">
      <c r="A128" s="70">
        <v>32391</v>
      </c>
      <c r="B128" s="71" t="s">
        <v>131</v>
      </c>
      <c r="C128" s="123">
        <f t="shared" si="3"/>
        <v>4000</v>
      </c>
      <c r="D128" s="199">
        <v>0</v>
      </c>
      <c r="E128" s="162">
        <v>2000</v>
      </c>
      <c r="F128" s="233">
        <v>0</v>
      </c>
      <c r="G128" s="213">
        <v>0</v>
      </c>
      <c r="H128" s="240">
        <v>2000</v>
      </c>
      <c r="I128" s="233">
        <v>0</v>
      </c>
      <c r="J128" s="144">
        <v>0</v>
      </c>
      <c r="K128" s="233">
        <v>0</v>
      </c>
      <c r="L128" s="233">
        <v>0</v>
      </c>
      <c r="M128" s="233">
        <v>0</v>
      </c>
      <c r="N128" s="123">
        <f t="shared" si="5"/>
        <v>4000</v>
      </c>
      <c r="O128" s="164">
        <f t="shared" si="4"/>
        <v>4000</v>
      </c>
    </row>
    <row r="129" spans="1:62">
      <c r="A129" s="70">
        <v>32392</v>
      </c>
      <c r="B129" s="70" t="s">
        <v>124</v>
      </c>
      <c r="C129" s="123">
        <f t="shared" si="3"/>
        <v>1000</v>
      </c>
      <c r="D129" s="199">
        <v>0</v>
      </c>
      <c r="E129" s="162">
        <v>0</v>
      </c>
      <c r="F129" s="233">
        <v>0</v>
      </c>
      <c r="G129" s="213">
        <v>0</v>
      </c>
      <c r="H129" s="240">
        <v>1000</v>
      </c>
      <c r="I129" s="233">
        <v>0</v>
      </c>
      <c r="J129" s="144">
        <v>0</v>
      </c>
      <c r="K129" s="233">
        <v>0</v>
      </c>
      <c r="L129" s="233">
        <v>0</v>
      </c>
      <c r="M129" s="233">
        <v>0</v>
      </c>
      <c r="N129" s="123">
        <f t="shared" si="5"/>
        <v>1000</v>
      </c>
      <c r="O129" s="164">
        <f t="shared" si="4"/>
        <v>1000</v>
      </c>
    </row>
    <row r="130" spans="1:62">
      <c r="A130" s="70">
        <v>32394</v>
      </c>
      <c r="B130" s="70" t="s">
        <v>142</v>
      </c>
      <c r="C130" s="123">
        <f t="shared" si="3"/>
        <v>2500</v>
      </c>
      <c r="D130" s="199">
        <v>0</v>
      </c>
      <c r="E130" s="162">
        <v>0</v>
      </c>
      <c r="F130" s="233">
        <v>0</v>
      </c>
      <c r="G130" s="213">
        <v>0</v>
      </c>
      <c r="H130" s="240">
        <v>2500</v>
      </c>
      <c r="I130" s="233">
        <v>0</v>
      </c>
      <c r="J130" s="144">
        <v>0</v>
      </c>
      <c r="K130" s="233">
        <v>0</v>
      </c>
      <c r="L130" s="233">
        <v>0</v>
      </c>
      <c r="M130" s="233">
        <v>0</v>
      </c>
      <c r="N130" s="123">
        <f t="shared" si="5"/>
        <v>2500</v>
      </c>
      <c r="O130" s="164">
        <f t="shared" si="4"/>
        <v>2500</v>
      </c>
    </row>
    <row r="131" spans="1:62">
      <c r="A131" s="70">
        <v>32395</v>
      </c>
      <c r="B131" s="70" t="s">
        <v>149</v>
      </c>
      <c r="C131" s="123">
        <f t="shared" si="3"/>
        <v>15000</v>
      </c>
      <c r="D131" s="199">
        <v>0</v>
      </c>
      <c r="E131" s="162">
        <v>10000</v>
      </c>
      <c r="F131" s="233">
        <v>0</v>
      </c>
      <c r="G131" s="213">
        <v>0</v>
      </c>
      <c r="H131" s="240">
        <v>5000</v>
      </c>
      <c r="I131" s="233">
        <v>0</v>
      </c>
      <c r="J131" s="144">
        <v>0</v>
      </c>
      <c r="K131" s="233">
        <v>0</v>
      </c>
      <c r="L131" s="233">
        <v>0</v>
      </c>
      <c r="M131" s="233">
        <v>0</v>
      </c>
      <c r="N131" s="123">
        <f t="shared" si="5"/>
        <v>15000</v>
      </c>
      <c r="O131" s="164">
        <f t="shared" si="4"/>
        <v>15000</v>
      </c>
    </row>
    <row r="132" spans="1:62">
      <c r="A132" s="70">
        <v>32396</v>
      </c>
      <c r="B132" s="70" t="s">
        <v>125</v>
      </c>
      <c r="C132" s="123">
        <f t="shared" si="3"/>
        <v>0</v>
      </c>
      <c r="D132" s="199">
        <v>0</v>
      </c>
      <c r="E132" s="162">
        <v>0</v>
      </c>
      <c r="F132" s="233">
        <v>0</v>
      </c>
      <c r="G132" s="213">
        <v>0</v>
      </c>
      <c r="H132" s="240">
        <v>0</v>
      </c>
      <c r="I132" s="233">
        <v>0</v>
      </c>
      <c r="J132" s="144">
        <v>0</v>
      </c>
      <c r="K132" s="233">
        <v>0</v>
      </c>
      <c r="L132" s="233">
        <v>0</v>
      </c>
      <c r="M132" s="233">
        <v>0</v>
      </c>
      <c r="N132" s="123">
        <f t="shared" si="5"/>
        <v>0</v>
      </c>
      <c r="O132" s="164">
        <f t="shared" si="4"/>
        <v>0</v>
      </c>
    </row>
    <row r="133" spans="1:62">
      <c r="A133" s="70">
        <v>32399</v>
      </c>
      <c r="B133" s="70" t="s">
        <v>126</v>
      </c>
      <c r="C133" s="123">
        <f t="shared" si="3"/>
        <v>2000</v>
      </c>
      <c r="D133" s="199">
        <v>0</v>
      </c>
      <c r="E133" s="162">
        <v>0</v>
      </c>
      <c r="F133" s="233">
        <v>0</v>
      </c>
      <c r="G133" s="213">
        <v>0</v>
      </c>
      <c r="H133" s="240">
        <v>2000</v>
      </c>
      <c r="I133" s="233">
        <v>0</v>
      </c>
      <c r="J133" s="144">
        <v>0</v>
      </c>
      <c r="K133" s="233">
        <v>0</v>
      </c>
      <c r="L133" s="233">
        <v>0</v>
      </c>
      <c r="M133" s="233">
        <v>0</v>
      </c>
      <c r="N133" s="123">
        <f t="shared" si="5"/>
        <v>2000</v>
      </c>
      <c r="O133" s="164">
        <f t="shared" si="4"/>
        <v>2000</v>
      </c>
    </row>
    <row r="134" spans="1:62" s="56" customFormat="1">
      <c r="A134" s="59">
        <v>324</v>
      </c>
      <c r="B134" s="59" t="s">
        <v>27</v>
      </c>
      <c r="C134" s="131">
        <f t="shared" si="3"/>
        <v>44000</v>
      </c>
      <c r="D134" s="196">
        <v>0</v>
      </c>
      <c r="E134" s="159">
        <v>0</v>
      </c>
      <c r="F134" s="234">
        <v>0</v>
      </c>
      <c r="G134" s="214">
        <v>0</v>
      </c>
      <c r="H134" s="241">
        <f>H135</f>
        <v>11500</v>
      </c>
      <c r="I134" s="234">
        <v>0</v>
      </c>
      <c r="J134" s="145">
        <f>J135</f>
        <v>32500</v>
      </c>
      <c r="K134" s="234">
        <v>0</v>
      </c>
      <c r="L134" s="234">
        <v>0</v>
      </c>
      <c r="M134" s="234">
        <v>0</v>
      </c>
      <c r="N134" s="131">
        <f t="shared" si="5"/>
        <v>44000</v>
      </c>
      <c r="O134" s="145">
        <f t="shared" si="4"/>
        <v>44000</v>
      </c>
      <c r="P134" s="57"/>
      <c r="Q134" s="57"/>
      <c r="R134" s="57"/>
      <c r="S134" s="57"/>
      <c r="T134" s="57"/>
      <c r="U134" s="57"/>
      <c r="V134" s="57"/>
      <c r="W134" s="57"/>
      <c r="X134" s="57"/>
      <c r="Y134" s="57"/>
      <c r="Z134" s="57"/>
      <c r="AA134" s="57"/>
      <c r="AB134" s="57"/>
      <c r="AC134" s="57"/>
      <c r="AD134" s="57"/>
      <c r="AE134" s="57"/>
      <c r="AF134" s="57"/>
      <c r="AG134" s="57"/>
      <c r="AH134" s="57"/>
      <c r="AI134" s="57"/>
      <c r="AJ134" s="57"/>
      <c r="AK134" s="57"/>
      <c r="AL134" s="57"/>
      <c r="AM134" s="57"/>
      <c r="AN134" s="57"/>
      <c r="AO134" s="57"/>
      <c r="AP134" s="57"/>
      <c r="AQ134" s="57"/>
      <c r="AR134" s="57"/>
      <c r="AS134" s="57"/>
      <c r="AT134" s="57"/>
      <c r="AU134" s="57"/>
      <c r="AV134" s="57"/>
      <c r="AW134" s="57"/>
      <c r="AX134" s="57"/>
      <c r="AY134" s="57"/>
      <c r="AZ134" s="57"/>
      <c r="BA134" s="57"/>
      <c r="BB134" s="57"/>
      <c r="BC134" s="57"/>
      <c r="BD134" s="57"/>
      <c r="BE134" s="57"/>
      <c r="BF134" s="57"/>
      <c r="BG134" s="57"/>
      <c r="BH134" s="57"/>
      <c r="BI134" s="57"/>
      <c r="BJ134" s="57"/>
    </row>
    <row r="135" spans="1:62" s="65" customFormat="1">
      <c r="A135" s="68">
        <v>3241</v>
      </c>
      <c r="B135" s="68" t="s">
        <v>27</v>
      </c>
      <c r="C135" s="129">
        <f t="shared" si="3"/>
        <v>44000</v>
      </c>
      <c r="D135" s="197">
        <v>0</v>
      </c>
      <c r="E135" s="160">
        <v>0</v>
      </c>
      <c r="F135" s="220">
        <v>0</v>
      </c>
      <c r="G135" s="220">
        <v>0</v>
      </c>
      <c r="H135" s="239">
        <f>H136+H137</f>
        <v>11500</v>
      </c>
      <c r="I135" s="220">
        <v>0</v>
      </c>
      <c r="J135" s="161">
        <f>J136+J137</f>
        <v>32500</v>
      </c>
      <c r="K135" s="220">
        <v>0</v>
      </c>
      <c r="L135" s="220">
        <v>0</v>
      </c>
      <c r="M135" s="220">
        <v>0</v>
      </c>
      <c r="N135" s="129">
        <f t="shared" si="5"/>
        <v>44000</v>
      </c>
      <c r="O135" s="161">
        <f t="shared" si="4"/>
        <v>44000</v>
      </c>
      <c r="P135" s="52"/>
      <c r="Q135" s="52"/>
      <c r="R135" s="52"/>
      <c r="S135" s="52"/>
      <c r="T135" s="52"/>
      <c r="U135" s="52"/>
      <c r="V135" s="52"/>
      <c r="W135" s="52"/>
      <c r="X135" s="52"/>
      <c r="Y135" s="52"/>
      <c r="Z135" s="52"/>
      <c r="AA135" s="52"/>
      <c r="AB135" s="52"/>
      <c r="AC135" s="52"/>
      <c r="AD135" s="52"/>
      <c r="AE135" s="52"/>
      <c r="AF135" s="52"/>
      <c r="AG135" s="52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2"/>
      <c r="AU135" s="52"/>
      <c r="AV135" s="52"/>
      <c r="AW135" s="52"/>
      <c r="AX135" s="52"/>
      <c r="AY135" s="52"/>
      <c r="AZ135" s="52"/>
      <c r="BA135" s="52"/>
      <c r="BB135" s="52"/>
      <c r="BC135" s="52"/>
      <c r="BD135" s="52"/>
      <c r="BE135" s="52"/>
      <c r="BF135" s="52"/>
      <c r="BG135" s="52"/>
      <c r="BH135" s="52"/>
      <c r="BI135" s="52"/>
      <c r="BJ135" s="52"/>
    </row>
    <row r="136" spans="1:62">
      <c r="A136" s="70">
        <v>32411</v>
      </c>
      <c r="B136" s="70" t="s">
        <v>132</v>
      </c>
      <c r="C136" s="123">
        <f t="shared" si="3"/>
        <v>6000</v>
      </c>
      <c r="D136" s="199">
        <v>0</v>
      </c>
      <c r="E136" s="162">
        <v>0</v>
      </c>
      <c r="F136" s="233">
        <v>0</v>
      </c>
      <c r="G136" s="213">
        <v>0</v>
      </c>
      <c r="H136" s="240">
        <v>3500</v>
      </c>
      <c r="I136" s="233">
        <v>0</v>
      </c>
      <c r="J136" s="144">
        <v>2500</v>
      </c>
      <c r="K136" s="233">
        <v>0</v>
      </c>
      <c r="L136" s="233">
        <v>0</v>
      </c>
      <c r="M136" s="233">
        <v>0</v>
      </c>
      <c r="N136" s="123">
        <f t="shared" si="5"/>
        <v>6000</v>
      </c>
      <c r="O136" s="164">
        <f t="shared" si="4"/>
        <v>6000</v>
      </c>
    </row>
    <row r="137" spans="1:62">
      <c r="A137" s="70">
        <v>32412</v>
      </c>
      <c r="B137" s="70" t="s">
        <v>141</v>
      </c>
      <c r="C137" s="123">
        <f t="shared" si="3"/>
        <v>38000</v>
      </c>
      <c r="D137" s="199">
        <v>0</v>
      </c>
      <c r="E137" s="162">
        <v>0</v>
      </c>
      <c r="F137" s="233">
        <v>0</v>
      </c>
      <c r="G137" s="213">
        <v>0</v>
      </c>
      <c r="H137" s="240">
        <v>8000</v>
      </c>
      <c r="I137" s="233">
        <v>0</v>
      </c>
      <c r="J137" s="144">
        <v>30000</v>
      </c>
      <c r="K137" s="233">
        <v>0</v>
      </c>
      <c r="L137" s="233">
        <v>0</v>
      </c>
      <c r="M137" s="233">
        <v>0</v>
      </c>
      <c r="N137" s="123">
        <f t="shared" si="5"/>
        <v>38000</v>
      </c>
      <c r="O137" s="164">
        <f t="shared" si="4"/>
        <v>38000</v>
      </c>
    </row>
    <row r="138" spans="1:62" s="56" customFormat="1" ht="36.75">
      <c r="A138" s="59">
        <v>329</v>
      </c>
      <c r="B138" s="67" t="s">
        <v>2</v>
      </c>
      <c r="C138" s="131">
        <f t="shared" si="3"/>
        <v>98000</v>
      </c>
      <c r="D138" s="196">
        <f>D147</f>
        <v>14000</v>
      </c>
      <c r="E138" s="159">
        <f>E143+E150</f>
        <v>30000</v>
      </c>
      <c r="F138" s="234">
        <v>0</v>
      </c>
      <c r="G138" s="214">
        <v>0</v>
      </c>
      <c r="H138" s="241">
        <f>H139+H143+H145+H147+H150</f>
        <v>54000</v>
      </c>
      <c r="I138" s="234">
        <v>0</v>
      </c>
      <c r="J138" s="234">
        <v>0</v>
      </c>
      <c r="K138" s="234">
        <v>0</v>
      </c>
      <c r="L138" s="234">
        <v>0</v>
      </c>
      <c r="M138" s="234">
        <v>0</v>
      </c>
      <c r="N138" s="131">
        <f t="shared" si="5"/>
        <v>98000</v>
      </c>
      <c r="O138" s="145">
        <f t="shared" si="4"/>
        <v>98000</v>
      </c>
      <c r="P138" s="57"/>
      <c r="Q138" s="57"/>
      <c r="R138" s="57"/>
      <c r="S138" s="57"/>
      <c r="T138" s="57"/>
      <c r="U138" s="57"/>
      <c r="V138" s="57"/>
      <c r="W138" s="57"/>
      <c r="X138" s="57"/>
      <c r="Y138" s="57"/>
      <c r="Z138" s="57"/>
      <c r="AA138" s="57"/>
      <c r="AB138" s="57"/>
      <c r="AC138" s="57"/>
      <c r="AD138" s="57"/>
      <c r="AE138" s="57"/>
      <c r="AF138" s="57"/>
      <c r="AG138" s="57"/>
      <c r="AH138" s="57"/>
      <c r="AI138" s="57"/>
      <c r="AJ138" s="57"/>
      <c r="AK138" s="57"/>
      <c r="AL138" s="57"/>
      <c r="AM138" s="57"/>
      <c r="AN138" s="57"/>
      <c r="AO138" s="57"/>
      <c r="AP138" s="57"/>
      <c r="AQ138" s="57"/>
      <c r="AR138" s="57"/>
      <c r="AS138" s="57"/>
      <c r="AT138" s="57"/>
      <c r="AU138" s="57"/>
      <c r="AV138" s="57"/>
      <c r="AW138" s="57"/>
      <c r="AX138" s="57"/>
      <c r="AY138" s="57"/>
      <c r="AZ138" s="57"/>
      <c r="BA138" s="57"/>
      <c r="BB138" s="57"/>
      <c r="BC138" s="57"/>
      <c r="BD138" s="57"/>
      <c r="BE138" s="57"/>
      <c r="BF138" s="57"/>
      <c r="BG138" s="57"/>
      <c r="BH138" s="57"/>
      <c r="BI138" s="57"/>
      <c r="BJ138" s="57"/>
    </row>
    <row r="139" spans="1:62" s="78" customFormat="1">
      <c r="A139" s="76">
        <v>3292</v>
      </c>
      <c r="B139" s="77" t="s">
        <v>57</v>
      </c>
      <c r="C139" s="129">
        <f t="shared" si="3"/>
        <v>26000</v>
      </c>
      <c r="D139" s="202">
        <v>0</v>
      </c>
      <c r="E139" s="167">
        <v>0</v>
      </c>
      <c r="F139" s="226">
        <v>0</v>
      </c>
      <c r="G139" s="226">
        <v>0</v>
      </c>
      <c r="H139" s="239">
        <f>H140+H141</f>
        <v>26000</v>
      </c>
      <c r="I139" s="226">
        <v>0</v>
      </c>
      <c r="J139" s="226">
        <v>0</v>
      </c>
      <c r="K139" s="226">
        <v>0</v>
      </c>
      <c r="L139" s="226">
        <v>0</v>
      </c>
      <c r="M139" s="226">
        <v>0</v>
      </c>
      <c r="N139" s="129">
        <f t="shared" si="5"/>
        <v>26000</v>
      </c>
      <c r="O139" s="168">
        <f t="shared" si="4"/>
        <v>26000</v>
      </c>
      <c r="P139" s="57"/>
      <c r="Q139" s="57"/>
      <c r="R139" s="57"/>
      <c r="S139" s="57"/>
      <c r="T139" s="57"/>
      <c r="U139" s="57"/>
      <c r="V139" s="57"/>
      <c r="W139" s="57"/>
      <c r="X139" s="57"/>
      <c r="Y139" s="57"/>
      <c r="Z139" s="57"/>
      <c r="AA139" s="57"/>
      <c r="AB139" s="57"/>
      <c r="AC139" s="57"/>
      <c r="AD139" s="57"/>
      <c r="AE139" s="57"/>
      <c r="AF139" s="57"/>
      <c r="AG139" s="57"/>
      <c r="AH139" s="57"/>
      <c r="AI139" s="57"/>
      <c r="AJ139" s="57"/>
      <c r="AK139" s="57"/>
      <c r="AL139" s="57"/>
      <c r="AM139" s="57"/>
      <c r="AN139" s="57"/>
      <c r="AO139" s="57"/>
      <c r="AP139" s="57"/>
      <c r="AQ139" s="57"/>
      <c r="AR139" s="57"/>
      <c r="AS139" s="57"/>
      <c r="AT139" s="57"/>
      <c r="AU139" s="57"/>
      <c r="AV139" s="57"/>
      <c r="AW139" s="57"/>
      <c r="AX139" s="57"/>
      <c r="AY139" s="57"/>
      <c r="AZ139" s="57"/>
      <c r="BA139" s="57"/>
      <c r="BB139" s="57"/>
      <c r="BC139" s="57"/>
      <c r="BD139" s="57"/>
      <c r="BE139" s="57"/>
      <c r="BF139" s="57"/>
      <c r="BG139" s="57"/>
      <c r="BH139" s="57"/>
      <c r="BI139" s="57"/>
      <c r="BJ139" s="57"/>
    </row>
    <row r="140" spans="1:62" s="57" customFormat="1" ht="36.75">
      <c r="A140" s="79">
        <v>32921</v>
      </c>
      <c r="B140" s="80" t="s">
        <v>139</v>
      </c>
      <c r="C140" s="123">
        <f t="shared" si="3"/>
        <v>8000</v>
      </c>
      <c r="D140" s="203">
        <v>0</v>
      </c>
      <c r="E140" s="169">
        <v>0</v>
      </c>
      <c r="F140" s="222">
        <v>0</v>
      </c>
      <c r="G140" s="222">
        <v>0</v>
      </c>
      <c r="H140" s="240">
        <v>8000</v>
      </c>
      <c r="I140" s="222">
        <v>0</v>
      </c>
      <c r="J140" s="222">
        <v>0</v>
      </c>
      <c r="K140" s="222">
        <v>0</v>
      </c>
      <c r="L140" s="222">
        <v>0</v>
      </c>
      <c r="M140" s="222">
        <v>0</v>
      </c>
      <c r="N140" s="123">
        <f t="shared" si="5"/>
        <v>8000</v>
      </c>
      <c r="O140" s="152">
        <f t="shared" si="4"/>
        <v>8000</v>
      </c>
    </row>
    <row r="141" spans="1:62" s="57" customFormat="1" ht="36.75">
      <c r="A141" s="79">
        <v>32922</v>
      </c>
      <c r="B141" s="80" t="s">
        <v>140</v>
      </c>
      <c r="C141" s="123">
        <f t="shared" si="3"/>
        <v>18000</v>
      </c>
      <c r="D141" s="203">
        <v>0</v>
      </c>
      <c r="E141" s="169">
        <v>0</v>
      </c>
      <c r="F141" s="222">
        <v>0</v>
      </c>
      <c r="G141" s="222">
        <v>0</v>
      </c>
      <c r="H141" s="240">
        <v>18000</v>
      </c>
      <c r="I141" s="222">
        <v>0</v>
      </c>
      <c r="J141" s="222">
        <v>0</v>
      </c>
      <c r="K141" s="222">
        <v>0</v>
      </c>
      <c r="L141" s="222">
        <v>0</v>
      </c>
      <c r="M141" s="222">
        <v>0</v>
      </c>
      <c r="N141" s="123">
        <f t="shared" si="5"/>
        <v>18000</v>
      </c>
      <c r="O141" s="152">
        <f t="shared" si="4"/>
        <v>18000</v>
      </c>
    </row>
    <row r="142" spans="1:62" s="56" customFormat="1">
      <c r="A142" s="81">
        <v>32923</v>
      </c>
      <c r="B142" s="82" t="s">
        <v>127</v>
      </c>
      <c r="C142" s="123">
        <f t="shared" si="3"/>
        <v>0</v>
      </c>
      <c r="D142" s="205">
        <v>0</v>
      </c>
      <c r="E142" s="171">
        <v>0</v>
      </c>
      <c r="F142" s="230">
        <v>0</v>
      </c>
      <c r="G142" s="230">
        <v>0</v>
      </c>
      <c r="H142" s="240">
        <v>0</v>
      </c>
      <c r="I142" s="230">
        <v>0</v>
      </c>
      <c r="J142" s="230">
        <v>0</v>
      </c>
      <c r="K142" s="230">
        <v>0</v>
      </c>
      <c r="L142" s="230">
        <v>0</v>
      </c>
      <c r="M142" s="230">
        <v>0</v>
      </c>
      <c r="N142" s="123">
        <f t="shared" si="5"/>
        <v>0</v>
      </c>
      <c r="O142" s="152">
        <f t="shared" si="4"/>
        <v>0</v>
      </c>
      <c r="P142" s="57"/>
      <c r="Q142" s="57"/>
      <c r="R142" s="57"/>
      <c r="S142" s="57"/>
      <c r="T142" s="57"/>
      <c r="U142" s="57"/>
      <c r="V142" s="57"/>
      <c r="W142" s="57"/>
      <c r="X142" s="57"/>
      <c r="Y142" s="57"/>
      <c r="Z142" s="57"/>
      <c r="AA142" s="57"/>
      <c r="AB142" s="57"/>
      <c r="AC142" s="57"/>
      <c r="AD142" s="57"/>
      <c r="AE142" s="57"/>
      <c r="AF142" s="57"/>
      <c r="AG142" s="57"/>
      <c r="AH142" s="57"/>
      <c r="AI142" s="57"/>
      <c r="AJ142" s="57"/>
      <c r="AK142" s="57"/>
      <c r="AL142" s="57"/>
      <c r="AM142" s="57"/>
      <c r="AN142" s="57"/>
      <c r="AO142" s="57"/>
      <c r="AP142" s="57"/>
      <c r="AQ142" s="57"/>
      <c r="AR142" s="57"/>
      <c r="AS142" s="57"/>
      <c r="AT142" s="57"/>
      <c r="AU142" s="57"/>
      <c r="AV142" s="57"/>
      <c r="AW142" s="57"/>
      <c r="AX142" s="57"/>
      <c r="AY142" s="57"/>
      <c r="AZ142" s="57"/>
      <c r="BA142" s="57"/>
      <c r="BB142" s="57"/>
      <c r="BC142" s="57"/>
      <c r="BD142" s="57"/>
      <c r="BE142" s="57"/>
      <c r="BF142" s="57"/>
      <c r="BG142" s="57"/>
      <c r="BH142" s="57"/>
      <c r="BI142" s="57"/>
      <c r="BJ142" s="57"/>
    </row>
    <row r="143" spans="1:62" s="78" customFormat="1">
      <c r="A143" s="76">
        <v>3293</v>
      </c>
      <c r="B143" s="77" t="s">
        <v>48</v>
      </c>
      <c r="C143" s="129">
        <f t="shared" si="3"/>
        <v>35000</v>
      </c>
      <c r="D143" s="202">
        <v>0</v>
      </c>
      <c r="E143" s="167">
        <f>E144</f>
        <v>25000</v>
      </c>
      <c r="F143" s="226">
        <v>0</v>
      </c>
      <c r="G143" s="226">
        <v>0</v>
      </c>
      <c r="H143" s="239">
        <f>H144</f>
        <v>10000</v>
      </c>
      <c r="I143" s="226">
        <v>0</v>
      </c>
      <c r="J143" s="226">
        <v>0</v>
      </c>
      <c r="K143" s="226">
        <v>0</v>
      </c>
      <c r="L143" s="226">
        <v>0</v>
      </c>
      <c r="M143" s="226">
        <v>0</v>
      </c>
      <c r="N143" s="129">
        <f t="shared" si="5"/>
        <v>35000</v>
      </c>
      <c r="O143" s="168">
        <f t="shared" si="4"/>
        <v>35000</v>
      </c>
      <c r="P143" s="57"/>
      <c r="Q143" s="57"/>
      <c r="R143" s="57"/>
      <c r="S143" s="57"/>
      <c r="T143" s="57"/>
      <c r="U143" s="57"/>
      <c r="V143" s="57"/>
      <c r="W143" s="57"/>
      <c r="X143" s="57"/>
      <c r="Y143" s="57"/>
      <c r="Z143" s="57"/>
      <c r="AA143" s="57"/>
      <c r="AB143" s="57"/>
      <c r="AC143" s="57"/>
      <c r="AD143" s="57"/>
      <c r="AE143" s="57"/>
      <c r="AF143" s="57"/>
      <c r="AG143" s="57"/>
      <c r="AH143" s="57"/>
      <c r="AI143" s="57"/>
      <c r="AJ143" s="57"/>
      <c r="AK143" s="57"/>
      <c r="AL143" s="57"/>
      <c r="AM143" s="57"/>
      <c r="AN143" s="57"/>
      <c r="AO143" s="57"/>
      <c r="AP143" s="57"/>
      <c r="AQ143" s="57"/>
      <c r="AR143" s="57"/>
      <c r="AS143" s="57"/>
      <c r="AT143" s="57"/>
      <c r="AU143" s="57"/>
      <c r="AV143" s="57"/>
      <c r="AW143" s="57"/>
      <c r="AX143" s="57"/>
      <c r="AY143" s="57"/>
      <c r="AZ143" s="57"/>
      <c r="BA143" s="57"/>
      <c r="BB143" s="57"/>
      <c r="BC143" s="57"/>
      <c r="BD143" s="57"/>
      <c r="BE143" s="57"/>
      <c r="BF143" s="57"/>
      <c r="BG143" s="57"/>
      <c r="BH143" s="57"/>
      <c r="BI143" s="57"/>
      <c r="BJ143" s="57"/>
    </row>
    <row r="144" spans="1:62" s="56" customFormat="1">
      <c r="A144" s="60">
        <v>32931</v>
      </c>
      <c r="B144" s="83" t="s">
        <v>48</v>
      </c>
      <c r="C144" s="123">
        <f t="shared" si="3"/>
        <v>35000</v>
      </c>
      <c r="D144" s="206">
        <v>0</v>
      </c>
      <c r="E144" s="153">
        <v>25000</v>
      </c>
      <c r="F144" s="235">
        <v>0</v>
      </c>
      <c r="G144" s="215">
        <v>0</v>
      </c>
      <c r="H144" s="240">
        <v>10000</v>
      </c>
      <c r="I144" s="235">
        <v>0</v>
      </c>
      <c r="J144" s="235">
        <v>0</v>
      </c>
      <c r="K144" s="235">
        <v>0</v>
      </c>
      <c r="L144" s="235">
        <v>0</v>
      </c>
      <c r="M144" s="235">
        <v>0</v>
      </c>
      <c r="N144" s="123">
        <f t="shared" si="5"/>
        <v>35000</v>
      </c>
      <c r="O144" s="152">
        <f t="shared" si="4"/>
        <v>35000</v>
      </c>
      <c r="P144" s="57"/>
      <c r="Q144" s="57"/>
      <c r="R144" s="57"/>
      <c r="S144" s="57"/>
      <c r="T144" s="57"/>
      <c r="U144" s="57"/>
      <c r="V144" s="57"/>
      <c r="W144" s="57"/>
      <c r="X144" s="57"/>
      <c r="Y144" s="57"/>
      <c r="Z144" s="57"/>
      <c r="AA144" s="57"/>
      <c r="AB144" s="57"/>
      <c r="AC144" s="57"/>
      <c r="AD144" s="57"/>
      <c r="AE144" s="57"/>
      <c r="AF144" s="57"/>
      <c r="AG144" s="57"/>
      <c r="AH144" s="57"/>
      <c r="AI144" s="57"/>
      <c r="AJ144" s="57"/>
      <c r="AK144" s="57"/>
      <c r="AL144" s="57"/>
      <c r="AM144" s="57"/>
      <c r="AN144" s="57"/>
      <c r="AO144" s="57"/>
      <c r="AP144" s="57"/>
      <c r="AQ144" s="57"/>
      <c r="AR144" s="57"/>
      <c r="AS144" s="57"/>
      <c r="AT144" s="57"/>
      <c r="AU144" s="57"/>
      <c r="AV144" s="57"/>
      <c r="AW144" s="57"/>
      <c r="AX144" s="57"/>
      <c r="AY144" s="57"/>
      <c r="AZ144" s="57"/>
      <c r="BA144" s="57"/>
      <c r="BB144" s="57"/>
      <c r="BC144" s="57"/>
      <c r="BD144" s="57"/>
      <c r="BE144" s="57"/>
      <c r="BF144" s="57"/>
      <c r="BG144" s="57"/>
      <c r="BH144" s="57"/>
      <c r="BI144" s="57"/>
      <c r="BJ144" s="57"/>
    </row>
    <row r="145" spans="1:62" s="65" customFormat="1">
      <c r="A145" s="76">
        <v>3294</v>
      </c>
      <c r="B145" s="77" t="s">
        <v>49</v>
      </c>
      <c r="C145" s="129">
        <f t="shared" si="3"/>
        <v>2000</v>
      </c>
      <c r="D145" s="202">
        <v>0</v>
      </c>
      <c r="E145" s="167">
        <v>0</v>
      </c>
      <c r="F145" s="226">
        <v>0</v>
      </c>
      <c r="G145" s="226">
        <v>0</v>
      </c>
      <c r="H145" s="239">
        <f>H146</f>
        <v>2000</v>
      </c>
      <c r="I145" s="226">
        <v>0</v>
      </c>
      <c r="J145" s="226">
        <v>0</v>
      </c>
      <c r="K145" s="226">
        <v>0</v>
      </c>
      <c r="L145" s="226">
        <v>0</v>
      </c>
      <c r="M145" s="226">
        <v>0</v>
      </c>
      <c r="N145" s="129">
        <f t="shared" si="5"/>
        <v>2000</v>
      </c>
      <c r="O145" s="168">
        <f t="shared" si="4"/>
        <v>2000</v>
      </c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2"/>
      <c r="AB145" s="52"/>
      <c r="AC145" s="52"/>
      <c r="AD145" s="52"/>
      <c r="AE145" s="52"/>
      <c r="AF145" s="52"/>
      <c r="AG145" s="52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2"/>
      <c r="AU145" s="52"/>
      <c r="AV145" s="52"/>
      <c r="AW145" s="52"/>
      <c r="AX145" s="52"/>
      <c r="AY145" s="52"/>
      <c r="AZ145" s="52"/>
      <c r="BA145" s="52"/>
      <c r="BB145" s="52"/>
      <c r="BC145" s="52"/>
      <c r="BD145" s="52"/>
      <c r="BE145" s="52"/>
      <c r="BF145" s="52"/>
      <c r="BG145" s="52"/>
      <c r="BH145" s="52"/>
      <c r="BI145" s="52"/>
      <c r="BJ145" s="52"/>
    </row>
    <row r="146" spans="1:62">
      <c r="A146" s="60">
        <v>32941</v>
      </c>
      <c r="B146" s="83" t="s">
        <v>128</v>
      </c>
      <c r="C146" s="123">
        <f t="shared" si="3"/>
        <v>2000</v>
      </c>
      <c r="D146" s="206">
        <v>0</v>
      </c>
      <c r="E146" s="153">
        <v>0</v>
      </c>
      <c r="F146" s="235">
        <v>0</v>
      </c>
      <c r="G146" s="215">
        <v>0</v>
      </c>
      <c r="H146" s="240">
        <v>2000</v>
      </c>
      <c r="I146" s="235">
        <v>0</v>
      </c>
      <c r="J146" s="235">
        <v>0</v>
      </c>
      <c r="K146" s="235">
        <v>0</v>
      </c>
      <c r="L146" s="235">
        <v>0</v>
      </c>
      <c r="M146" s="235">
        <v>0</v>
      </c>
      <c r="N146" s="123">
        <f t="shared" si="5"/>
        <v>2000</v>
      </c>
      <c r="O146" s="152">
        <f t="shared" si="4"/>
        <v>2000</v>
      </c>
    </row>
    <row r="147" spans="1:62" s="65" customFormat="1">
      <c r="A147" s="68">
        <v>3295</v>
      </c>
      <c r="B147" s="84" t="s">
        <v>58</v>
      </c>
      <c r="C147" s="129">
        <f t="shared" si="3"/>
        <v>19000</v>
      </c>
      <c r="D147" s="198">
        <f>D148</f>
        <v>14000</v>
      </c>
      <c r="E147" s="160">
        <v>0</v>
      </c>
      <c r="F147" s="220">
        <v>0</v>
      </c>
      <c r="G147" s="220">
        <v>0</v>
      </c>
      <c r="H147" s="239">
        <f>H149</f>
        <v>5000</v>
      </c>
      <c r="I147" s="220">
        <v>0</v>
      </c>
      <c r="J147" s="220">
        <v>0</v>
      </c>
      <c r="K147" s="220">
        <v>0</v>
      </c>
      <c r="L147" s="220">
        <v>0</v>
      </c>
      <c r="M147" s="220">
        <v>0</v>
      </c>
      <c r="N147" s="129">
        <f t="shared" si="5"/>
        <v>19000</v>
      </c>
      <c r="O147" s="161">
        <f t="shared" si="4"/>
        <v>19000</v>
      </c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  <c r="AA147" s="52"/>
      <c r="AB147" s="52"/>
      <c r="AC147" s="52"/>
      <c r="AD147" s="52"/>
      <c r="AE147" s="52"/>
      <c r="AF147" s="52"/>
      <c r="AG147" s="52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2"/>
      <c r="AU147" s="52"/>
      <c r="AV147" s="52"/>
      <c r="AW147" s="52"/>
      <c r="AX147" s="52"/>
      <c r="AY147" s="52"/>
      <c r="AZ147" s="52"/>
      <c r="BA147" s="52"/>
      <c r="BB147" s="52"/>
      <c r="BC147" s="52"/>
      <c r="BD147" s="52"/>
      <c r="BE147" s="52"/>
      <c r="BF147" s="52"/>
      <c r="BG147" s="52"/>
      <c r="BH147" s="52"/>
      <c r="BI147" s="52"/>
      <c r="BJ147" s="52"/>
    </row>
    <row r="148" spans="1:62" s="52" customFormat="1">
      <c r="A148" s="79">
        <v>32955</v>
      </c>
      <c r="B148" s="85" t="s">
        <v>159</v>
      </c>
      <c r="C148" s="123">
        <f t="shared" si="3"/>
        <v>14000</v>
      </c>
      <c r="D148" s="204">
        <v>14000</v>
      </c>
      <c r="E148" s="169">
        <v>0</v>
      </c>
      <c r="F148" s="222">
        <v>0</v>
      </c>
      <c r="G148" s="222">
        <v>0</v>
      </c>
      <c r="H148" s="246">
        <v>0</v>
      </c>
      <c r="I148" s="222">
        <v>0</v>
      </c>
      <c r="J148" s="222">
        <v>0</v>
      </c>
      <c r="K148" s="222">
        <v>0</v>
      </c>
      <c r="L148" s="222">
        <v>0</v>
      </c>
      <c r="M148" s="222">
        <v>0</v>
      </c>
      <c r="N148" s="123">
        <f t="shared" si="5"/>
        <v>14000</v>
      </c>
      <c r="O148" s="170">
        <f t="shared" si="4"/>
        <v>14000</v>
      </c>
    </row>
    <row r="149" spans="1:62" s="52" customFormat="1">
      <c r="A149" s="79">
        <v>32953</v>
      </c>
      <c r="B149" s="85" t="s">
        <v>138</v>
      </c>
      <c r="C149" s="123">
        <f t="shared" si="3"/>
        <v>5000</v>
      </c>
      <c r="D149" s="204">
        <v>0</v>
      </c>
      <c r="E149" s="169">
        <v>0</v>
      </c>
      <c r="F149" s="222">
        <v>0</v>
      </c>
      <c r="G149" s="222">
        <v>0</v>
      </c>
      <c r="H149" s="240">
        <v>5000</v>
      </c>
      <c r="I149" s="222">
        <v>0</v>
      </c>
      <c r="J149" s="222">
        <v>0</v>
      </c>
      <c r="K149" s="222">
        <v>0</v>
      </c>
      <c r="L149" s="222">
        <v>0</v>
      </c>
      <c r="M149" s="222">
        <v>0</v>
      </c>
      <c r="N149" s="123">
        <f t="shared" si="5"/>
        <v>5000</v>
      </c>
      <c r="O149" s="152">
        <f t="shared" si="4"/>
        <v>5000</v>
      </c>
    </row>
    <row r="150" spans="1:62" s="65" customFormat="1" ht="36.75">
      <c r="A150" s="76">
        <v>3299</v>
      </c>
      <c r="B150" s="77" t="s">
        <v>2</v>
      </c>
      <c r="C150" s="129">
        <f t="shared" si="3"/>
        <v>16000</v>
      </c>
      <c r="D150" s="202">
        <v>0</v>
      </c>
      <c r="E150" s="167">
        <f>E151+E152</f>
        <v>5000</v>
      </c>
      <c r="F150" s="226">
        <v>0</v>
      </c>
      <c r="G150" s="226">
        <v>0</v>
      </c>
      <c r="H150" s="239">
        <f>H151+H152</f>
        <v>11000</v>
      </c>
      <c r="I150" s="226">
        <v>0</v>
      </c>
      <c r="J150" s="226">
        <v>0</v>
      </c>
      <c r="K150" s="226">
        <v>0</v>
      </c>
      <c r="L150" s="226">
        <v>0</v>
      </c>
      <c r="M150" s="226">
        <v>0</v>
      </c>
      <c r="N150" s="129">
        <f t="shared" si="5"/>
        <v>16000</v>
      </c>
      <c r="O150" s="168">
        <f t="shared" si="4"/>
        <v>16000</v>
      </c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  <c r="AA150" s="52"/>
      <c r="AB150" s="52"/>
      <c r="AC150" s="52"/>
      <c r="AD150" s="52"/>
      <c r="AE150" s="52"/>
      <c r="AF150" s="52"/>
      <c r="AG150" s="52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2"/>
      <c r="AU150" s="52"/>
      <c r="AV150" s="52"/>
      <c r="AW150" s="52"/>
      <c r="AX150" s="52"/>
      <c r="AY150" s="52"/>
      <c r="AZ150" s="52"/>
      <c r="BA150" s="52"/>
      <c r="BB150" s="52"/>
      <c r="BC150" s="52"/>
      <c r="BD150" s="52"/>
      <c r="BE150" s="52"/>
      <c r="BF150" s="52"/>
      <c r="BG150" s="52"/>
      <c r="BH150" s="52"/>
      <c r="BI150" s="52"/>
      <c r="BJ150" s="52"/>
    </row>
    <row r="151" spans="1:62" ht="54.75">
      <c r="A151" s="60">
        <v>32991</v>
      </c>
      <c r="B151" s="83" t="s">
        <v>130</v>
      </c>
      <c r="C151" s="123">
        <f t="shared" si="3"/>
        <v>7000</v>
      </c>
      <c r="D151" s="206">
        <v>0</v>
      </c>
      <c r="E151" s="153">
        <v>2000</v>
      </c>
      <c r="F151" s="235">
        <v>0</v>
      </c>
      <c r="G151" s="215">
        <v>0</v>
      </c>
      <c r="H151" s="240">
        <v>5000</v>
      </c>
      <c r="I151" s="235">
        <v>0</v>
      </c>
      <c r="J151" s="235">
        <v>0</v>
      </c>
      <c r="K151" s="235">
        <v>0</v>
      </c>
      <c r="L151" s="235">
        <v>0</v>
      </c>
      <c r="M151" s="235">
        <v>0</v>
      </c>
      <c r="N151" s="123">
        <f t="shared" si="5"/>
        <v>7000</v>
      </c>
      <c r="O151" s="152">
        <f t="shared" si="4"/>
        <v>7000</v>
      </c>
    </row>
    <row r="152" spans="1:62" ht="36.75">
      <c r="A152" s="60">
        <v>32999</v>
      </c>
      <c r="B152" s="83" t="s">
        <v>2</v>
      </c>
      <c r="C152" s="132">
        <f t="shared" si="3"/>
        <v>9000</v>
      </c>
      <c r="D152" s="206">
        <v>0</v>
      </c>
      <c r="E152" s="153">
        <v>3000</v>
      </c>
      <c r="F152" s="235">
        <v>0</v>
      </c>
      <c r="G152" s="215">
        <v>0</v>
      </c>
      <c r="H152" s="240">
        <v>6000</v>
      </c>
      <c r="I152" s="235">
        <v>0</v>
      </c>
      <c r="J152" s="235">
        <v>0</v>
      </c>
      <c r="K152" s="235">
        <v>0</v>
      </c>
      <c r="L152" s="235">
        <v>0</v>
      </c>
      <c r="M152" s="235">
        <v>0</v>
      </c>
      <c r="N152" s="132">
        <f t="shared" si="5"/>
        <v>9000</v>
      </c>
      <c r="O152" s="152">
        <f t="shared" si="4"/>
        <v>9000</v>
      </c>
    </row>
    <row r="153" spans="1:62" ht="19.5" thickBot="1">
      <c r="A153" s="53">
        <v>34</v>
      </c>
      <c r="B153" s="53" t="s">
        <v>5</v>
      </c>
      <c r="C153" s="183">
        <f t="shared" si="3"/>
        <v>6150</v>
      </c>
      <c r="D153" s="184">
        <v>0</v>
      </c>
      <c r="E153" s="154">
        <f>E154</f>
        <v>3000</v>
      </c>
      <c r="F153" s="231">
        <v>0</v>
      </c>
      <c r="G153" s="211">
        <v>0</v>
      </c>
      <c r="H153" s="242">
        <f>H154</f>
        <v>3150</v>
      </c>
      <c r="I153" s="231">
        <v>0</v>
      </c>
      <c r="J153" s="231">
        <v>0</v>
      </c>
      <c r="K153" s="231">
        <v>0</v>
      </c>
      <c r="L153" s="231">
        <v>0</v>
      </c>
      <c r="M153" s="231">
        <v>0</v>
      </c>
      <c r="N153" s="183">
        <f t="shared" si="5"/>
        <v>6150</v>
      </c>
      <c r="O153" s="142">
        <f t="shared" si="4"/>
        <v>6150</v>
      </c>
    </row>
    <row r="154" spans="1:62" s="56" customFormat="1">
      <c r="A154" s="55">
        <v>343</v>
      </c>
      <c r="B154" s="55" t="s">
        <v>6</v>
      </c>
      <c r="C154" s="181">
        <f t="shared" si="3"/>
        <v>6150</v>
      </c>
      <c r="D154" s="192">
        <v>0</v>
      </c>
      <c r="E154" s="155">
        <f>E155</f>
        <v>3000</v>
      </c>
      <c r="F154" s="216">
        <v>0</v>
      </c>
      <c r="G154" s="216">
        <v>0</v>
      </c>
      <c r="H154" s="243">
        <f>H155+H158</f>
        <v>3150</v>
      </c>
      <c r="I154" s="216">
        <v>0</v>
      </c>
      <c r="J154" s="216">
        <v>0</v>
      </c>
      <c r="K154" s="216">
        <v>0</v>
      </c>
      <c r="L154" s="216">
        <v>0</v>
      </c>
      <c r="M154" s="216">
        <v>0</v>
      </c>
      <c r="N154" s="181">
        <f t="shared" si="5"/>
        <v>6150</v>
      </c>
      <c r="O154" s="149">
        <f t="shared" si="4"/>
        <v>6150</v>
      </c>
      <c r="P154" s="57"/>
      <c r="Q154" s="57"/>
      <c r="R154" s="57"/>
      <c r="S154" s="57"/>
      <c r="T154" s="57"/>
      <c r="U154" s="57"/>
      <c r="V154" s="57"/>
      <c r="W154" s="57"/>
      <c r="X154" s="57"/>
      <c r="Y154" s="57"/>
      <c r="Z154" s="57"/>
      <c r="AA154" s="57"/>
      <c r="AB154" s="57"/>
      <c r="AC154" s="57"/>
      <c r="AD154" s="57"/>
      <c r="AE154" s="57"/>
      <c r="AF154" s="57"/>
      <c r="AG154" s="57"/>
      <c r="AH154" s="57"/>
      <c r="AI154" s="57"/>
      <c r="AJ154" s="57"/>
      <c r="AK154" s="57"/>
      <c r="AL154" s="57"/>
      <c r="AM154" s="57"/>
      <c r="AN154" s="57"/>
      <c r="AO154" s="57"/>
      <c r="AP154" s="57"/>
      <c r="AQ154" s="57"/>
      <c r="AR154" s="57"/>
      <c r="AS154" s="57"/>
      <c r="AT154" s="57"/>
      <c r="AU154" s="57"/>
      <c r="AV154" s="57"/>
      <c r="AW154" s="57"/>
      <c r="AX154" s="57"/>
      <c r="AY154" s="57"/>
      <c r="AZ154" s="57"/>
      <c r="BA154" s="57"/>
      <c r="BB154" s="57"/>
      <c r="BC154" s="57"/>
      <c r="BD154" s="57"/>
      <c r="BE154" s="57"/>
      <c r="BF154" s="57"/>
      <c r="BG154" s="57"/>
      <c r="BH154" s="57"/>
      <c r="BI154" s="57"/>
      <c r="BJ154" s="57"/>
    </row>
    <row r="155" spans="1:62" s="78" customFormat="1">
      <c r="A155" s="86">
        <v>3431</v>
      </c>
      <c r="B155" s="68" t="s">
        <v>50</v>
      </c>
      <c r="C155" s="182">
        <f t="shared" si="3"/>
        <v>6000</v>
      </c>
      <c r="D155" s="197">
        <v>0</v>
      </c>
      <c r="E155" s="160">
        <f>E156</f>
        <v>3000</v>
      </c>
      <c r="F155" s="220">
        <v>0</v>
      </c>
      <c r="G155" s="220">
        <v>0</v>
      </c>
      <c r="H155" s="239">
        <f>H156</f>
        <v>3000</v>
      </c>
      <c r="I155" s="220">
        <v>0</v>
      </c>
      <c r="J155" s="220">
        <v>0</v>
      </c>
      <c r="K155" s="220">
        <v>0</v>
      </c>
      <c r="L155" s="220">
        <v>0</v>
      </c>
      <c r="M155" s="220">
        <v>0</v>
      </c>
      <c r="N155" s="182">
        <f t="shared" si="5"/>
        <v>6000</v>
      </c>
      <c r="O155" s="161">
        <f t="shared" si="4"/>
        <v>6000</v>
      </c>
      <c r="P155" s="57"/>
      <c r="Q155" s="57"/>
      <c r="R155" s="57"/>
      <c r="S155" s="57"/>
      <c r="T155" s="57"/>
      <c r="U155" s="57"/>
      <c r="V155" s="57"/>
      <c r="W155" s="57"/>
      <c r="X155" s="57"/>
      <c r="Y155" s="57"/>
      <c r="Z155" s="57"/>
      <c r="AA155" s="57"/>
      <c r="AB155" s="57"/>
      <c r="AC155" s="57"/>
      <c r="AD155" s="57"/>
      <c r="AE155" s="57"/>
      <c r="AF155" s="57"/>
      <c r="AG155" s="57"/>
      <c r="AH155" s="57"/>
      <c r="AI155" s="57"/>
      <c r="AJ155" s="57"/>
      <c r="AK155" s="57"/>
      <c r="AL155" s="57"/>
      <c r="AM155" s="57"/>
      <c r="AN155" s="57"/>
      <c r="AO155" s="57"/>
      <c r="AP155" s="57"/>
      <c r="AQ155" s="57"/>
      <c r="AR155" s="57"/>
      <c r="AS155" s="57"/>
      <c r="AT155" s="57"/>
      <c r="AU155" s="57"/>
      <c r="AV155" s="57"/>
      <c r="AW155" s="57"/>
      <c r="AX155" s="57"/>
      <c r="AY155" s="57"/>
      <c r="AZ155" s="57"/>
      <c r="BA155" s="57"/>
      <c r="BB155" s="57"/>
      <c r="BC155" s="57"/>
      <c r="BD155" s="57"/>
      <c r="BE155" s="57"/>
      <c r="BF155" s="57"/>
      <c r="BG155" s="57"/>
      <c r="BH155" s="57"/>
      <c r="BI155" s="57"/>
      <c r="BJ155" s="57"/>
    </row>
    <row r="156" spans="1:62" s="56" customFormat="1">
      <c r="A156" s="87">
        <v>34311</v>
      </c>
      <c r="B156" s="70" t="s">
        <v>129</v>
      </c>
      <c r="C156" s="132">
        <f t="shared" si="3"/>
        <v>6000</v>
      </c>
      <c r="D156" s="199">
        <v>0</v>
      </c>
      <c r="E156" s="162">
        <v>3000</v>
      </c>
      <c r="F156" s="233">
        <v>0</v>
      </c>
      <c r="G156" s="213">
        <v>0</v>
      </c>
      <c r="H156" s="240">
        <v>3000</v>
      </c>
      <c r="I156" s="233">
        <v>0</v>
      </c>
      <c r="J156" s="233">
        <v>0</v>
      </c>
      <c r="K156" s="233">
        <v>0</v>
      </c>
      <c r="L156" s="233">
        <v>0</v>
      </c>
      <c r="M156" s="233">
        <v>0</v>
      </c>
      <c r="N156" s="132">
        <f t="shared" si="5"/>
        <v>6000</v>
      </c>
      <c r="O156" s="164">
        <f t="shared" si="4"/>
        <v>6000</v>
      </c>
      <c r="P156" s="57"/>
      <c r="Q156" s="57"/>
      <c r="R156" s="57"/>
      <c r="S156" s="57"/>
      <c r="T156" s="57"/>
      <c r="U156" s="57"/>
      <c r="V156" s="57"/>
      <c r="W156" s="57"/>
      <c r="X156" s="57"/>
      <c r="Y156" s="57"/>
      <c r="Z156" s="57"/>
      <c r="AA156" s="57"/>
      <c r="AB156" s="57"/>
      <c r="AC156" s="57"/>
      <c r="AD156" s="57"/>
      <c r="AE156" s="57"/>
      <c r="AF156" s="57"/>
      <c r="AG156" s="57"/>
      <c r="AH156" s="57"/>
      <c r="AI156" s="57"/>
      <c r="AJ156" s="57"/>
      <c r="AK156" s="57"/>
      <c r="AL156" s="57"/>
      <c r="AM156" s="57"/>
      <c r="AN156" s="57"/>
      <c r="AO156" s="57"/>
      <c r="AP156" s="57"/>
      <c r="AQ156" s="57"/>
      <c r="AR156" s="57"/>
      <c r="AS156" s="57"/>
      <c r="AT156" s="57"/>
      <c r="AU156" s="57"/>
      <c r="AV156" s="57"/>
      <c r="AW156" s="57"/>
      <c r="AX156" s="57"/>
      <c r="AY156" s="57"/>
      <c r="AZ156" s="57"/>
      <c r="BA156" s="57"/>
      <c r="BB156" s="57"/>
      <c r="BC156" s="57"/>
      <c r="BD156" s="57"/>
      <c r="BE156" s="57"/>
      <c r="BF156" s="57"/>
      <c r="BG156" s="57"/>
      <c r="BH156" s="57"/>
      <c r="BI156" s="57"/>
      <c r="BJ156" s="57"/>
    </row>
    <row r="157" spans="1:62" s="78" customFormat="1">
      <c r="A157" s="88">
        <v>3432</v>
      </c>
      <c r="B157" s="68" t="s">
        <v>68</v>
      </c>
      <c r="C157" s="182">
        <f t="shared" si="3"/>
        <v>0</v>
      </c>
      <c r="D157" s="197">
        <v>0</v>
      </c>
      <c r="E157" s="160">
        <v>0</v>
      </c>
      <c r="F157" s="220">
        <v>0</v>
      </c>
      <c r="G157" s="220">
        <v>0</v>
      </c>
      <c r="H157" s="239">
        <v>0</v>
      </c>
      <c r="I157" s="220">
        <v>0</v>
      </c>
      <c r="J157" s="220">
        <v>0</v>
      </c>
      <c r="K157" s="220">
        <v>0</v>
      </c>
      <c r="L157" s="220">
        <v>0</v>
      </c>
      <c r="M157" s="220">
        <v>0</v>
      </c>
      <c r="N157" s="182">
        <f t="shared" si="5"/>
        <v>0</v>
      </c>
      <c r="O157" s="161">
        <f t="shared" si="4"/>
        <v>0</v>
      </c>
      <c r="P157" s="57"/>
      <c r="Q157" s="57"/>
      <c r="R157" s="57"/>
      <c r="S157" s="57"/>
      <c r="T157" s="57"/>
      <c r="U157" s="57"/>
      <c r="V157" s="57"/>
      <c r="W157" s="57"/>
      <c r="X157" s="57"/>
      <c r="Y157" s="57"/>
      <c r="Z157" s="57"/>
      <c r="AA157" s="57"/>
      <c r="AB157" s="57"/>
      <c r="AC157" s="57"/>
      <c r="AD157" s="57"/>
      <c r="AE157" s="57"/>
      <c r="AF157" s="57"/>
      <c r="AG157" s="57"/>
      <c r="AH157" s="57"/>
      <c r="AI157" s="57"/>
      <c r="AJ157" s="57"/>
      <c r="AK157" s="57"/>
      <c r="AL157" s="57"/>
      <c r="AM157" s="57"/>
      <c r="AN157" s="57"/>
      <c r="AO157" s="57"/>
      <c r="AP157" s="57"/>
      <c r="AQ157" s="57"/>
      <c r="AR157" s="57"/>
      <c r="AS157" s="57"/>
      <c r="AT157" s="57"/>
      <c r="AU157" s="57"/>
      <c r="AV157" s="57"/>
      <c r="AW157" s="57"/>
      <c r="AX157" s="57"/>
      <c r="AY157" s="57"/>
      <c r="AZ157" s="57"/>
      <c r="BA157" s="57"/>
      <c r="BB157" s="57"/>
      <c r="BC157" s="57"/>
      <c r="BD157" s="57"/>
      <c r="BE157" s="57"/>
      <c r="BF157" s="57"/>
      <c r="BG157" s="57"/>
      <c r="BH157" s="57"/>
      <c r="BI157" s="57"/>
      <c r="BJ157" s="57"/>
    </row>
    <row r="158" spans="1:62" s="65" customFormat="1">
      <c r="A158" s="89">
        <v>3433</v>
      </c>
      <c r="B158" s="84" t="s">
        <v>56</v>
      </c>
      <c r="C158" s="182">
        <f t="shared" si="3"/>
        <v>150</v>
      </c>
      <c r="D158" s="198">
        <v>0</v>
      </c>
      <c r="E158" s="160">
        <v>0</v>
      </c>
      <c r="F158" s="220">
        <v>0</v>
      </c>
      <c r="G158" s="220">
        <v>0</v>
      </c>
      <c r="H158" s="239">
        <v>150</v>
      </c>
      <c r="I158" s="220">
        <v>0</v>
      </c>
      <c r="J158" s="220">
        <v>0</v>
      </c>
      <c r="K158" s="220">
        <v>0</v>
      </c>
      <c r="L158" s="220">
        <v>0</v>
      </c>
      <c r="M158" s="220">
        <v>0</v>
      </c>
      <c r="N158" s="182">
        <f t="shared" si="5"/>
        <v>150</v>
      </c>
      <c r="O158" s="161">
        <f t="shared" si="4"/>
        <v>150</v>
      </c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  <c r="AA158" s="52"/>
      <c r="AB158" s="52"/>
      <c r="AC158" s="52"/>
      <c r="AD158" s="52"/>
      <c r="AE158" s="52"/>
      <c r="AF158" s="52"/>
      <c r="AG158" s="52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2"/>
      <c r="AU158" s="52"/>
      <c r="AV158" s="52"/>
      <c r="AW158" s="52"/>
      <c r="AX158" s="52"/>
      <c r="AY158" s="52"/>
      <c r="AZ158" s="52"/>
      <c r="BA158" s="52"/>
      <c r="BB158" s="52"/>
      <c r="BC158" s="52"/>
      <c r="BD158" s="52"/>
      <c r="BE158" s="52"/>
      <c r="BF158" s="52"/>
      <c r="BG158" s="52"/>
      <c r="BH158" s="52"/>
      <c r="BI158" s="52"/>
      <c r="BJ158" s="52"/>
    </row>
    <row r="159" spans="1:62">
      <c r="A159" s="90">
        <v>4</v>
      </c>
      <c r="B159" s="130"/>
      <c r="C159" s="124">
        <f t="shared" si="3"/>
        <v>161000</v>
      </c>
      <c r="D159" s="207">
        <v>0</v>
      </c>
      <c r="E159" s="172">
        <v>0</v>
      </c>
      <c r="F159" s="227">
        <v>0</v>
      </c>
      <c r="G159" s="227">
        <v>0</v>
      </c>
      <c r="H159" s="244">
        <f>H163</f>
        <v>161000</v>
      </c>
      <c r="I159" s="227">
        <v>0</v>
      </c>
      <c r="J159" s="227">
        <v>0</v>
      </c>
      <c r="K159" s="227">
        <v>0</v>
      </c>
      <c r="L159" s="227">
        <v>0</v>
      </c>
      <c r="M159" s="227">
        <v>0</v>
      </c>
      <c r="N159" s="124">
        <f t="shared" si="5"/>
        <v>161000</v>
      </c>
      <c r="O159" s="173">
        <f t="shared" si="4"/>
        <v>161000</v>
      </c>
    </row>
    <row r="160" spans="1:62" ht="54.75">
      <c r="A160" s="91">
        <v>41</v>
      </c>
      <c r="B160" s="92" t="s">
        <v>67</v>
      </c>
      <c r="C160" s="128">
        <f t="shared" si="3"/>
        <v>0</v>
      </c>
      <c r="D160" s="185">
        <v>0</v>
      </c>
      <c r="E160" s="174">
        <v>0</v>
      </c>
      <c r="F160" s="232">
        <v>0</v>
      </c>
      <c r="G160" s="212">
        <v>0</v>
      </c>
      <c r="H160" s="245">
        <v>0</v>
      </c>
      <c r="I160" s="232">
        <v>0</v>
      </c>
      <c r="J160" s="232">
        <v>0</v>
      </c>
      <c r="K160" s="232">
        <v>0</v>
      </c>
      <c r="L160" s="232">
        <v>0</v>
      </c>
      <c r="M160" s="232">
        <v>0</v>
      </c>
      <c r="N160" s="128">
        <f t="shared" si="5"/>
        <v>0</v>
      </c>
      <c r="O160" s="143">
        <f t="shared" si="4"/>
        <v>0</v>
      </c>
    </row>
    <row r="161" spans="1:62">
      <c r="A161" s="91">
        <v>412</v>
      </c>
      <c r="B161" s="93" t="s">
        <v>65</v>
      </c>
      <c r="C161" s="128">
        <f t="shared" si="3"/>
        <v>0</v>
      </c>
      <c r="D161" s="185">
        <v>0</v>
      </c>
      <c r="E161" s="174">
        <v>0</v>
      </c>
      <c r="F161" s="232">
        <v>0</v>
      </c>
      <c r="G161" s="212">
        <v>0</v>
      </c>
      <c r="H161" s="245">
        <v>0</v>
      </c>
      <c r="I161" s="232">
        <v>0</v>
      </c>
      <c r="J161" s="232">
        <v>0</v>
      </c>
      <c r="K161" s="232">
        <v>0</v>
      </c>
      <c r="L161" s="232">
        <v>0</v>
      </c>
      <c r="M161" s="232">
        <v>0</v>
      </c>
      <c r="N161" s="128">
        <f t="shared" si="5"/>
        <v>0</v>
      </c>
      <c r="O161" s="143">
        <f t="shared" si="4"/>
        <v>0</v>
      </c>
    </row>
    <row r="162" spans="1:62">
      <c r="A162" s="94">
        <v>4124</v>
      </c>
      <c r="B162" s="85" t="s">
        <v>66</v>
      </c>
      <c r="C162" s="123">
        <f t="shared" si="3"/>
        <v>0</v>
      </c>
      <c r="D162" s="204">
        <v>0</v>
      </c>
      <c r="E162" s="169">
        <v>0</v>
      </c>
      <c r="F162" s="222">
        <v>0</v>
      </c>
      <c r="G162" s="222">
        <v>0</v>
      </c>
      <c r="H162" s="240">
        <v>0</v>
      </c>
      <c r="I162" s="222">
        <v>0</v>
      </c>
      <c r="J162" s="222">
        <v>0</v>
      </c>
      <c r="K162" s="222">
        <v>0</v>
      </c>
      <c r="L162" s="222">
        <v>0</v>
      </c>
      <c r="M162" s="222">
        <v>0</v>
      </c>
      <c r="N162" s="123">
        <f t="shared" si="5"/>
        <v>0</v>
      </c>
      <c r="O162" s="170">
        <f t="shared" si="4"/>
        <v>0</v>
      </c>
    </row>
    <row r="163" spans="1:62" ht="55.5" thickBot="1">
      <c r="A163" s="53">
        <v>42</v>
      </c>
      <c r="B163" s="95" t="s">
        <v>21</v>
      </c>
      <c r="C163" s="126">
        <f t="shared" si="3"/>
        <v>161000</v>
      </c>
      <c r="D163" s="184">
        <v>0</v>
      </c>
      <c r="E163" s="154">
        <v>0</v>
      </c>
      <c r="F163" s="231">
        <v>0</v>
      </c>
      <c r="G163" s="211">
        <v>0</v>
      </c>
      <c r="H163" s="242">
        <f>H164+H180</f>
        <v>161000</v>
      </c>
      <c r="I163" s="231">
        <v>0</v>
      </c>
      <c r="J163" s="231">
        <v>0</v>
      </c>
      <c r="K163" s="231">
        <v>0</v>
      </c>
      <c r="L163" s="231">
        <v>0</v>
      </c>
      <c r="M163" s="231">
        <v>0</v>
      </c>
      <c r="N163" s="126">
        <f t="shared" si="5"/>
        <v>161000</v>
      </c>
      <c r="O163" s="142">
        <f t="shared" si="4"/>
        <v>161000</v>
      </c>
    </row>
    <row r="164" spans="1:62" s="56" customFormat="1">
      <c r="A164" s="55">
        <v>422</v>
      </c>
      <c r="B164" s="96" t="s">
        <v>22</v>
      </c>
      <c r="C164" s="127">
        <f t="shared" si="3"/>
        <v>159000</v>
      </c>
      <c r="D164" s="190">
        <v>0</v>
      </c>
      <c r="E164" s="155">
        <v>0</v>
      </c>
      <c r="F164" s="216">
        <v>0</v>
      </c>
      <c r="G164" s="216">
        <v>0</v>
      </c>
      <c r="H164" s="243">
        <f>H165+H169+H173+H177</f>
        <v>159000</v>
      </c>
      <c r="I164" s="216">
        <v>0</v>
      </c>
      <c r="J164" s="216">
        <v>0</v>
      </c>
      <c r="K164" s="216">
        <v>0</v>
      </c>
      <c r="L164" s="216">
        <v>0</v>
      </c>
      <c r="M164" s="216">
        <v>0</v>
      </c>
      <c r="N164" s="127">
        <f t="shared" si="5"/>
        <v>159000</v>
      </c>
      <c r="O164" s="149">
        <f t="shared" si="4"/>
        <v>159000</v>
      </c>
      <c r="P164" s="57"/>
      <c r="Q164" s="57"/>
      <c r="R164" s="57"/>
      <c r="S164" s="57"/>
      <c r="T164" s="57"/>
      <c r="U164" s="57"/>
      <c r="V164" s="57"/>
      <c r="W164" s="57"/>
      <c r="X164" s="57"/>
      <c r="Y164" s="57"/>
      <c r="Z164" s="57"/>
      <c r="AA164" s="57"/>
      <c r="AB164" s="57"/>
      <c r="AC164" s="57"/>
      <c r="AD164" s="57"/>
      <c r="AE164" s="57"/>
      <c r="AF164" s="57"/>
      <c r="AG164" s="57"/>
      <c r="AH164" s="57"/>
      <c r="AI164" s="57"/>
      <c r="AJ164" s="57"/>
      <c r="AK164" s="57"/>
      <c r="AL164" s="57"/>
      <c r="AM164" s="57"/>
      <c r="AN164" s="57"/>
      <c r="AO164" s="57"/>
      <c r="AP164" s="57"/>
      <c r="AQ164" s="57"/>
      <c r="AR164" s="57"/>
      <c r="AS164" s="57"/>
      <c r="AT164" s="57"/>
      <c r="AU164" s="57"/>
      <c r="AV164" s="57"/>
      <c r="AW164" s="57"/>
      <c r="AX164" s="57"/>
      <c r="AY164" s="57"/>
      <c r="AZ164" s="57"/>
      <c r="BA164" s="57"/>
      <c r="BB164" s="57"/>
      <c r="BC164" s="57"/>
      <c r="BD164" s="57"/>
      <c r="BE164" s="57"/>
      <c r="BF164" s="57"/>
      <c r="BG164" s="57"/>
      <c r="BH164" s="57"/>
      <c r="BI164" s="57"/>
      <c r="BJ164" s="57"/>
    </row>
    <row r="165" spans="1:62" s="65" customFormat="1">
      <c r="A165" s="63">
        <v>4221</v>
      </c>
      <c r="B165" s="97" t="s">
        <v>51</v>
      </c>
      <c r="C165" s="129">
        <f t="shared" si="3"/>
        <v>50000</v>
      </c>
      <c r="D165" s="194">
        <v>0</v>
      </c>
      <c r="E165" s="156">
        <v>0</v>
      </c>
      <c r="F165" s="218">
        <v>0</v>
      </c>
      <c r="G165" s="218">
        <v>0</v>
      </c>
      <c r="H165" s="239">
        <f>H166+H167+H168</f>
        <v>50000</v>
      </c>
      <c r="I165" s="218">
        <v>0</v>
      </c>
      <c r="J165" s="218">
        <v>0</v>
      </c>
      <c r="K165" s="218">
        <v>0</v>
      </c>
      <c r="L165" s="218">
        <v>0</v>
      </c>
      <c r="M165" s="218">
        <v>0</v>
      </c>
      <c r="N165" s="129">
        <f t="shared" si="5"/>
        <v>50000</v>
      </c>
      <c r="O165" s="157">
        <f t="shared" si="4"/>
        <v>50000</v>
      </c>
      <c r="P165" s="52"/>
      <c r="Q165" s="52"/>
      <c r="R165" s="52"/>
      <c r="S165" s="52"/>
      <c r="T165" s="52"/>
      <c r="U165" s="52"/>
      <c r="V165" s="52"/>
      <c r="W165" s="52"/>
      <c r="X165" s="52"/>
      <c r="Y165" s="52"/>
      <c r="Z165" s="52"/>
      <c r="AA165" s="52"/>
      <c r="AB165" s="52"/>
      <c r="AC165" s="52"/>
      <c r="AD165" s="52"/>
      <c r="AE165" s="52"/>
      <c r="AF165" s="52"/>
      <c r="AG165" s="52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2"/>
      <c r="AU165" s="52"/>
      <c r="AV165" s="52"/>
      <c r="AW165" s="52"/>
      <c r="AX165" s="52"/>
      <c r="AY165" s="52"/>
      <c r="AZ165" s="52"/>
      <c r="BA165" s="52"/>
      <c r="BB165" s="52"/>
      <c r="BC165" s="52"/>
      <c r="BD165" s="52"/>
      <c r="BE165" s="52"/>
      <c r="BF165" s="52"/>
      <c r="BG165" s="52"/>
      <c r="BH165" s="52"/>
      <c r="BI165" s="52"/>
      <c r="BJ165" s="52"/>
    </row>
    <row r="166" spans="1:62">
      <c r="A166" s="98">
        <v>42211</v>
      </c>
      <c r="B166" s="99" t="s">
        <v>133</v>
      </c>
      <c r="C166" s="123">
        <f t="shared" si="3"/>
        <v>15000</v>
      </c>
      <c r="D166" s="208">
        <v>0</v>
      </c>
      <c r="E166" s="175">
        <v>0</v>
      </c>
      <c r="F166" s="223">
        <v>0</v>
      </c>
      <c r="G166" s="223">
        <v>0</v>
      </c>
      <c r="H166" s="240">
        <v>15000</v>
      </c>
      <c r="I166" s="223">
        <v>0</v>
      </c>
      <c r="J166" s="223">
        <v>0</v>
      </c>
      <c r="K166" s="223">
        <v>0</v>
      </c>
      <c r="L166" s="223">
        <v>0</v>
      </c>
      <c r="M166" s="223">
        <v>0</v>
      </c>
      <c r="N166" s="123">
        <f t="shared" si="5"/>
        <v>15000</v>
      </c>
      <c r="O166" s="151">
        <f t="shared" si="4"/>
        <v>15000</v>
      </c>
    </row>
    <row r="167" spans="1:62">
      <c r="A167" s="98">
        <v>42212</v>
      </c>
      <c r="B167" s="99" t="s">
        <v>151</v>
      </c>
      <c r="C167" s="123">
        <f t="shared" si="3"/>
        <v>20000</v>
      </c>
      <c r="D167" s="208">
        <v>0</v>
      </c>
      <c r="E167" s="175">
        <v>0</v>
      </c>
      <c r="F167" s="223">
        <v>0</v>
      </c>
      <c r="G167" s="223">
        <v>0</v>
      </c>
      <c r="H167" s="240">
        <v>20000</v>
      </c>
      <c r="I167" s="223">
        <v>0</v>
      </c>
      <c r="J167" s="223">
        <v>0</v>
      </c>
      <c r="K167" s="223">
        <v>0</v>
      </c>
      <c r="L167" s="223">
        <v>0</v>
      </c>
      <c r="M167" s="223">
        <v>0</v>
      </c>
      <c r="N167" s="123">
        <f t="shared" si="5"/>
        <v>20000</v>
      </c>
      <c r="O167" s="151">
        <f t="shared" si="4"/>
        <v>20000</v>
      </c>
    </row>
    <row r="168" spans="1:62">
      <c r="A168" s="98">
        <v>42219</v>
      </c>
      <c r="B168" s="99" t="s">
        <v>134</v>
      </c>
      <c r="C168" s="123">
        <f t="shared" si="3"/>
        <v>15000</v>
      </c>
      <c r="D168" s="208">
        <v>0</v>
      </c>
      <c r="E168" s="175">
        <v>0</v>
      </c>
      <c r="F168" s="223">
        <v>0</v>
      </c>
      <c r="G168" s="223">
        <v>0</v>
      </c>
      <c r="H168" s="240">
        <v>15000</v>
      </c>
      <c r="I168" s="223">
        <v>0</v>
      </c>
      <c r="J168" s="223">
        <v>0</v>
      </c>
      <c r="K168" s="223">
        <v>0</v>
      </c>
      <c r="L168" s="223">
        <v>0</v>
      </c>
      <c r="M168" s="223">
        <v>0</v>
      </c>
      <c r="N168" s="123">
        <f t="shared" si="5"/>
        <v>15000</v>
      </c>
      <c r="O168" s="151">
        <f t="shared" si="4"/>
        <v>15000</v>
      </c>
    </row>
    <row r="169" spans="1:62" s="65" customFormat="1">
      <c r="A169" s="63">
        <v>4222</v>
      </c>
      <c r="B169" s="97" t="s">
        <v>52</v>
      </c>
      <c r="C169" s="129">
        <f t="shared" si="3"/>
        <v>18000</v>
      </c>
      <c r="D169" s="194">
        <v>0</v>
      </c>
      <c r="E169" s="156">
        <v>0</v>
      </c>
      <c r="F169" s="218">
        <v>0</v>
      </c>
      <c r="G169" s="218">
        <v>0</v>
      </c>
      <c r="H169" s="239">
        <f>H170+H171+H172</f>
        <v>18000</v>
      </c>
      <c r="I169" s="218">
        <v>0</v>
      </c>
      <c r="J169" s="218">
        <v>0</v>
      </c>
      <c r="K169" s="218">
        <v>0</v>
      </c>
      <c r="L169" s="218">
        <v>0</v>
      </c>
      <c r="M169" s="218">
        <v>0</v>
      </c>
      <c r="N169" s="129">
        <f t="shared" si="5"/>
        <v>18000</v>
      </c>
      <c r="O169" s="157">
        <f t="shared" si="4"/>
        <v>18000</v>
      </c>
      <c r="P169" s="52"/>
      <c r="Q169" s="52"/>
      <c r="R169" s="52"/>
      <c r="S169" s="52"/>
      <c r="T169" s="52"/>
      <c r="U169" s="52"/>
      <c r="V169" s="52"/>
      <c r="W169" s="52"/>
      <c r="X169" s="52"/>
      <c r="Y169" s="52"/>
      <c r="Z169" s="52"/>
      <c r="AA169" s="52"/>
      <c r="AB169" s="52"/>
      <c r="AC169" s="52"/>
      <c r="AD169" s="52"/>
      <c r="AE169" s="52"/>
      <c r="AF169" s="52"/>
      <c r="AG169" s="52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2"/>
      <c r="AU169" s="52"/>
      <c r="AV169" s="52"/>
      <c r="AW169" s="52"/>
      <c r="AX169" s="52"/>
      <c r="AY169" s="52"/>
      <c r="AZ169" s="52"/>
      <c r="BA169" s="52"/>
      <c r="BB169" s="52"/>
      <c r="BC169" s="52"/>
      <c r="BD169" s="52"/>
      <c r="BE169" s="52"/>
      <c r="BF169" s="52"/>
      <c r="BG169" s="52"/>
      <c r="BH169" s="52"/>
      <c r="BI169" s="52"/>
      <c r="BJ169" s="52"/>
    </row>
    <row r="170" spans="1:62" s="52" customFormat="1">
      <c r="A170" s="100">
        <v>42221</v>
      </c>
      <c r="B170" s="101" t="s">
        <v>163</v>
      </c>
      <c r="C170" s="123">
        <f t="shared" si="3"/>
        <v>7000</v>
      </c>
      <c r="D170" s="221">
        <v>0</v>
      </c>
      <c r="E170" s="176">
        <v>0</v>
      </c>
      <c r="F170" s="221">
        <v>0</v>
      </c>
      <c r="G170" s="221">
        <v>0</v>
      </c>
      <c r="H170" s="246">
        <v>7000</v>
      </c>
      <c r="I170" s="221">
        <v>0</v>
      </c>
      <c r="J170" s="221">
        <v>0</v>
      </c>
      <c r="K170" s="221">
        <v>0</v>
      </c>
      <c r="L170" s="221">
        <v>0</v>
      </c>
      <c r="M170" s="221">
        <v>0</v>
      </c>
      <c r="N170" s="123">
        <f t="shared" si="5"/>
        <v>7000</v>
      </c>
      <c r="O170" s="163">
        <f t="shared" si="4"/>
        <v>7000</v>
      </c>
    </row>
    <row r="171" spans="1:62" s="52" customFormat="1">
      <c r="A171" s="100">
        <v>42222</v>
      </c>
      <c r="B171" s="101" t="s">
        <v>158</v>
      </c>
      <c r="C171" s="123">
        <f t="shared" ref="C171:C188" si="6">D171+E171+F171+G171+H171+I171+J171+K171+L171+M171</f>
        <v>8000</v>
      </c>
      <c r="D171" s="221">
        <v>0</v>
      </c>
      <c r="E171" s="176">
        <v>0</v>
      </c>
      <c r="F171" s="221">
        <v>0</v>
      </c>
      <c r="G171" s="221">
        <v>0</v>
      </c>
      <c r="H171" s="240">
        <v>8000</v>
      </c>
      <c r="I171" s="221">
        <v>0</v>
      </c>
      <c r="J171" s="221">
        <v>0</v>
      </c>
      <c r="K171" s="221">
        <v>0</v>
      </c>
      <c r="L171" s="221">
        <v>0</v>
      </c>
      <c r="M171" s="221">
        <v>0</v>
      </c>
      <c r="N171" s="123">
        <f t="shared" si="5"/>
        <v>8000</v>
      </c>
      <c r="O171" s="163">
        <f t="shared" ref="O171:O187" si="7">N171</f>
        <v>8000</v>
      </c>
    </row>
    <row r="172" spans="1:62" s="52" customFormat="1">
      <c r="A172" s="100">
        <v>42229</v>
      </c>
      <c r="B172" s="101" t="s">
        <v>164</v>
      </c>
      <c r="C172" s="123">
        <f t="shared" si="6"/>
        <v>3000</v>
      </c>
      <c r="D172" s="221">
        <v>0</v>
      </c>
      <c r="E172" s="176">
        <v>0</v>
      </c>
      <c r="F172" s="221">
        <v>0</v>
      </c>
      <c r="G172" s="221">
        <v>0</v>
      </c>
      <c r="H172" s="246">
        <v>3000</v>
      </c>
      <c r="I172" s="221">
        <v>0</v>
      </c>
      <c r="J172" s="221">
        <v>0</v>
      </c>
      <c r="K172" s="221">
        <v>0</v>
      </c>
      <c r="L172" s="221">
        <v>0</v>
      </c>
      <c r="M172" s="221">
        <v>0</v>
      </c>
      <c r="N172" s="123">
        <f t="shared" ref="N172:N188" si="8">C172</f>
        <v>3000</v>
      </c>
      <c r="O172" s="163">
        <f t="shared" si="7"/>
        <v>3000</v>
      </c>
    </row>
    <row r="173" spans="1:62" s="65" customFormat="1">
      <c r="A173" s="63">
        <v>4223</v>
      </c>
      <c r="B173" s="97" t="s">
        <v>59</v>
      </c>
      <c r="C173" s="129">
        <f t="shared" si="6"/>
        <v>11000</v>
      </c>
      <c r="D173" s="194">
        <v>0</v>
      </c>
      <c r="E173" s="156">
        <v>0</v>
      </c>
      <c r="F173" s="218">
        <v>0</v>
      </c>
      <c r="G173" s="218">
        <v>0</v>
      </c>
      <c r="H173" s="239">
        <f>H174+H175+H176</f>
        <v>11000</v>
      </c>
      <c r="I173" s="218">
        <v>0</v>
      </c>
      <c r="J173" s="218">
        <v>0</v>
      </c>
      <c r="K173" s="218">
        <v>0</v>
      </c>
      <c r="L173" s="218">
        <v>0</v>
      </c>
      <c r="M173" s="218">
        <v>0</v>
      </c>
      <c r="N173" s="129">
        <f t="shared" si="8"/>
        <v>11000</v>
      </c>
      <c r="O173" s="157">
        <f t="shared" si="7"/>
        <v>11000</v>
      </c>
      <c r="P173" s="52"/>
      <c r="Q173" s="52"/>
      <c r="R173" s="52"/>
      <c r="S173" s="52"/>
      <c r="T173" s="52"/>
      <c r="U173" s="52"/>
      <c r="V173" s="52"/>
      <c r="W173" s="52"/>
      <c r="X173" s="52"/>
      <c r="Y173" s="52"/>
      <c r="Z173" s="52"/>
      <c r="AA173" s="52"/>
      <c r="AB173" s="52"/>
      <c r="AC173" s="52"/>
      <c r="AD173" s="52"/>
      <c r="AE173" s="52"/>
      <c r="AF173" s="52"/>
      <c r="AG173" s="52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2"/>
      <c r="AU173" s="52"/>
      <c r="AV173" s="52"/>
      <c r="AW173" s="52"/>
      <c r="AX173" s="52"/>
      <c r="AY173" s="52"/>
      <c r="AZ173" s="52"/>
      <c r="BA173" s="52"/>
      <c r="BB173" s="52"/>
      <c r="BC173" s="52"/>
      <c r="BD173" s="52"/>
      <c r="BE173" s="52"/>
      <c r="BF173" s="52"/>
      <c r="BG173" s="52"/>
      <c r="BH173" s="52"/>
      <c r="BI173" s="52"/>
      <c r="BJ173" s="52"/>
    </row>
    <row r="174" spans="1:62" s="52" customFormat="1">
      <c r="A174" s="100">
        <v>42231</v>
      </c>
      <c r="B174" s="101" t="s">
        <v>152</v>
      </c>
      <c r="C174" s="123">
        <f t="shared" si="6"/>
        <v>5000</v>
      </c>
      <c r="D174" s="200">
        <v>0</v>
      </c>
      <c r="E174" s="176">
        <v>0</v>
      </c>
      <c r="F174" s="221">
        <v>0</v>
      </c>
      <c r="G174" s="221">
        <v>0</v>
      </c>
      <c r="H174" s="240">
        <v>5000</v>
      </c>
      <c r="I174" s="221">
        <v>0</v>
      </c>
      <c r="J174" s="221">
        <v>0</v>
      </c>
      <c r="K174" s="221">
        <v>0</v>
      </c>
      <c r="L174" s="221">
        <v>0</v>
      </c>
      <c r="M174" s="221">
        <v>0</v>
      </c>
      <c r="N174" s="123">
        <f t="shared" si="8"/>
        <v>5000</v>
      </c>
      <c r="O174" s="151">
        <f t="shared" si="7"/>
        <v>5000</v>
      </c>
    </row>
    <row r="175" spans="1:62" s="52" customFormat="1">
      <c r="A175" s="100">
        <v>42232</v>
      </c>
      <c r="B175" s="101" t="s">
        <v>165</v>
      </c>
      <c r="C175" s="123">
        <f t="shared" si="6"/>
        <v>3000</v>
      </c>
      <c r="D175" s="221">
        <v>0</v>
      </c>
      <c r="E175" s="176">
        <v>0</v>
      </c>
      <c r="F175" s="221">
        <v>0</v>
      </c>
      <c r="G175" s="221">
        <v>0</v>
      </c>
      <c r="H175" s="240">
        <v>3000</v>
      </c>
      <c r="I175" s="221">
        <v>0</v>
      </c>
      <c r="J175" s="221">
        <v>0</v>
      </c>
      <c r="K175" s="221">
        <v>0</v>
      </c>
      <c r="L175" s="221">
        <v>0</v>
      </c>
      <c r="M175" s="221">
        <v>0</v>
      </c>
      <c r="N175" s="123">
        <f t="shared" si="8"/>
        <v>3000</v>
      </c>
      <c r="O175" s="151">
        <f t="shared" si="7"/>
        <v>3000</v>
      </c>
    </row>
    <row r="176" spans="1:62">
      <c r="A176" s="98">
        <v>42239</v>
      </c>
      <c r="B176" s="99" t="s">
        <v>135</v>
      </c>
      <c r="C176" s="123">
        <f t="shared" si="6"/>
        <v>3000</v>
      </c>
      <c r="D176" s="208">
        <v>0</v>
      </c>
      <c r="E176" s="175">
        <v>0</v>
      </c>
      <c r="F176" s="223">
        <v>0</v>
      </c>
      <c r="G176" s="223">
        <v>0</v>
      </c>
      <c r="H176" s="240">
        <v>3000</v>
      </c>
      <c r="I176" s="223">
        <v>0</v>
      </c>
      <c r="J176" s="223">
        <v>0</v>
      </c>
      <c r="K176" s="223">
        <v>0</v>
      </c>
      <c r="L176" s="223">
        <v>0</v>
      </c>
      <c r="M176" s="223">
        <v>0</v>
      </c>
      <c r="N176" s="123">
        <f t="shared" si="8"/>
        <v>3000</v>
      </c>
      <c r="O176" s="151">
        <f t="shared" si="7"/>
        <v>3000</v>
      </c>
    </row>
    <row r="177" spans="1:62" s="65" customFormat="1">
      <c r="A177" s="63">
        <v>4226</v>
      </c>
      <c r="B177" s="97" t="s">
        <v>53</v>
      </c>
      <c r="C177" s="129">
        <f t="shared" si="6"/>
        <v>80000</v>
      </c>
      <c r="D177" s="194">
        <v>0</v>
      </c>
      <c r="E177" s="156">
        <v>0</v>
      </c>
      <c r="F177" s="218">
        <v>0</v>
      </c>
      <c r="G177" s="218">
        <v>0</v>
      </c>
      <c r="H177" s="239">
        <f>H178</f>
        <v>80000</v>
      </c>
      <c r="I177" s="218">
        <v>0</v>
      </c>
      <c r="J177" s="218">
        <v>0</v>
      </c>
      <c r="K177" s="218">
        <v>0</v>
      </c>
      <c r="L177" s="218">
        <v>0</v>
      </c>
      <c r="M177" s="218">
        <v>0</v>
      </c>
      <c r="N177" s="129">
        <f t="shared" si="8"/>
        <v>80000</v>
      </c>
      <c r="O177" s="157">
        <f t="shared" si="7"/>
        <v>80000</v>
      </c>
      <c r="P177" s="52"/>
      <c r="Q177" s="52"/>
      <c r="R177" s="52"/>
      <c r="S177" s="52"/>
      <c r="T177" s="52"/>
      <c r="U177" s="52"/>
      <c r="V177" s="52"/>
      <c r="W177" s="52"/>
      <c r="X177" s="52"/>
      <c r="Y177" s="52"/>
      <c r="Z177" s="52"/>
      <c r="AA177" s="52"/>
      <c r="AB177" s="52"/>
      <c r="AC177" s="52"/>
      <c r="AD177" s="52"/>
      <c r="AE177" s="52"/>
      <c r="AF177" s="52"/>
      <c r="AG177" s="52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2"/>
      <c r="AU177" s="52"/>
      <c r="AV177" s="52"/>
      <c r="AW177" s="52"/>
      <c r="AX177" s="52"/>
      <c r="AY177" s="52"/>
      <c r="AZ177" s="52"/>
      <c r="BA177" s="52"/>
      <c r="BB177" s="52"/>
      <c r="BC177" s="52"/>
      <c r="BD177" s="52"/>
      <c r="BE177" s="52"/>
      <c r="BF177" s="52"/>
      <c r="BG177" s="52"/>
      <c r="BH177" s="52"/>
      <c r="BI177" s="52"/>
      <c r="BJ177" s="52"/>
    </row>
    <row r="178" spans="1:62">
      <c r="A178" s="98">
        <v>42262</v>
      </c>
      <c r="B178" s="99" t="s">
        <v>136</v>
      </c>
      <c r="C178" s="123">
        <f t="shared" si="6"/>
        <v>80000</v>
      </c>
      <c r="D178" s="208">
        <v>0</v>
      </c>
      <c r="E178" s="175">
        <v>0</v>
      </c>
      <c r="F178" s="223">
        <v>0</v>
      </c>
      <c r="G178" s="223">
        <v>0</v>
      </c>
      <c r="H178" s="240">
        <v>80000</v>
      </c>
      <c r="I178" s="223">
        <v>0</v>
      </c>
      <c r="J178" s="223">
        <v>0</v>
      </c>
      <c r="K178" s="223">
        <v>0</v>
      </c>
      <c r="L178" s="223">
        <v>0</v>
      </c>
      <c r="M178" s="223">
        <v>0</v>
      </c>
      <c r="N178" s="123">
        <f t="shared" si="8"/>
        <v>80000</v>
      </c>
      <c r="O178" s="151">
        <f t="shared" si="7"/>
        <v>80000</v>
      </c>
    </row>
    <row r="179" spans="1:62" s="65" customFormat="1">
      <c r="A179" s="63">
        <v>4227</v>
      </c>
      <c r="B179" s="97" t="s">
        <v>54</v>
      </c>
      <c r="C179" s="129">
        <f t="shared" si="6"/>
        <v>0</v>
      </c>
      <c r="D179" s="194">
        <v>0</v>
      </c>
      <c r="E179" s="156">
        <v>0</v>
      </c>
      <c r="F179" s="218">
        <v>0</v>
      </c>
      <c r="G179" s="218">
        <v>0</v>
      </c>
      <c r="H179" s="239">
        <v>0</v>
      </c>
      <c r="I179" s="218">
        <v>0</v>
      </c>
      <c r="J179" s="218">
        <v>0</v>
      </c>
      <c r="K179" s="218">
        <v>0</v>
      </c>
      <c r="L179" s="218">
        <v>0</v>
      </c>
      <c r="M179" s="218">
        <v>0</v>
      </c>
      <c r="N179" s="129">
        <f t="shared" si="8"/>
        <v>0</v>
      </c>
      <c r="O179" s="157">
        <f t="shared" si="7"/>
        <v>0</v>
      </c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  <c r="AA179" s="52"/>
      <c r="AB179" s="52"/>
      <c r="AC179" s="52"/>
      <c r="AD179" s="52"/>
      <c r="AE179" s="52"/>
      <c r="AF179" s="52"/>
      <c r="AG179" s="52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2"/>
      <c r="AU179" s="52"/>
      <c r="AV179" s="52"/>
      <c r="AW179" s="52"/>
      <c r="AX179" s="52"/>
      <c r="AY179" s="52"/>
      <c r="AZ179" s="52"/>
      <c r="BA179" s="52"/>
      <c r="BB179" s="52"/>
      <c r="BC179" s="52"/>
      <c r="BD179" s="52"/>
      <c r="BE179" s="52"/>
      <c r="BF179" s="52"/>
      <c r="BG179" s="52"/>
      <c r="BH179" s="52"/>
      <c r="BI179" s="52"/>
      <c r="BJ179" s="52"/>
    </row>
    <row r="180" spans="1:62" s="56" customFormat="1">
      <c r="A180" s="59">
        <v>424</v>
      </c>
      <c r="B180" s="102" t="s">
        <v>23</v>
      </c>
      <c r="C180" s="128">
        <f t="shared" si="6"/>
        <v>2000</v>
      </c>
      <c r="D180" s="187">
        <v>0</v>
      </c>
      <c r="E180" s="159">
        <v>0</v>
      </c>
      <c r="F180" s="234">
        <v>0</v>
      </c>
      <c r="G180" s="214">
        <v>0</v>
      </c>
      <c r="H180" s="241">
        <f>H181</f>
        <v>2000</v>
      </c>
      <c r="I180" s="234">
        <v>0</v>
      </c>
      <c r="J180" s="234">
        <v>0</v>
      </c>
      <c r="K180" s="234">
        <v>0</v>
      </c>
      <c r="L180" s="234">
        <v>0</v>
      </c>
      <c r="M180" s="234">
        <v>0</v>
      </c>
      <c r="N180" s="128">
        <f t="shared" si="8"/>
        <v>2000</v>
      </c>
      <c r="O180" s="145">
        <f t="shared" si="7"/>
        <v>2000</v>
      </c>
      <c r="P180" s="57"/>
      <c r="Q180" s="57"/>
      <c r="R180" s="57"/>
      <c r="S180" s="57"/>
      <c r="T180" s="57"/>
      <c r="U180" s="57"/>
      <c r="V180" s="57"/>
      <c r="W180" s="57"/>
      <c r="X180" s="57"/>
      <c r="Y180" s="57"/>
      <c r="Z180" s="57"/>
      <c r="AA180" s="57"/>
      <c r="AB180" s="57"/>
      <c r="AC180" s="57"/>
      <c r="AD180" s="57"/>
      <c r="AE180" s="57"/>
      <c r="AF180" s="57"/>
      <c r="AG180" s="57"/>
      <c r="AH180" s="57"/>
      <c r="AI180" s="57"/>
      <c r="AJ180" s="57"/>
      <c r="AK180" s="57"/>
      <c r="AL180" s="57"/>
      <c r="AM180" s="57"/>
      <c r="AN180" s="57"/>
      <c r="AO180" s="57"/>
      <c r="AP180" s="57"/>
      <c r="AQ180" s="57"/>
      <c r="AR180" s="57"/>
      <c r="AS180" s="57"/>
      <c r="AT180" s="57"/>
      <c r="AU180" s="57"/>
      <c r="AV180" s="57"/>
      <c r="AW180" s="57"/>
      <c r="AX180" s="57"/>
      <c r="AY180" s="57"/>
      <c r="AZ180" s="57"/>
      <c r="BA180" s="57"/>
      <c r="BB180" s="57"/>
      <c r="BC180" s="57"/>
      <c r="BD180" s="57"/>
      <c r="BE180" s="57"/>
      <c r="BF180" s="57"/>
      <c r="BG180" s="57"/>
      <c r="BH180" s="57"/>
      <c r="BI180" s="57"/>
      <c r="BJ180" s="57"/>
    </row>
    <row r="181" spans="1:62" s="78" customFormat="1">
      <c r="A181" s="68">
        <v>4241</v>
      </c>
      <c r="B181" s="103" t="s">
        <v>55</v>
      </c>
      <c r="C181" s="129">
        <f t="shared" si="6"/>
        <v>2000</v>
      </c>
      <c r="D181" s="209">
        <v>0</v>
      </c>
      <c r="E181" s="178">
        <v>0</v>
      </c>
      <c r="F181" s="224">
        <v>0</v>
      </c>
      <c r="G181" s="224">
        <v>0</v>
      </c>
      <c r="H181" s="239">
        <f>H182</f>
        <v>2000</v>
      </c>
      <c r="I181" s="224">
        <v>0</v>
      </c>
      <c r="J181" s="224">
        <v>0</v>
      </c>
      <c r="K181" s="224">
        <v>0</v>
      </c>
      <c r="L181" s="224">
        <v>0</v>
      </c>
      <c r="M181" s="224">
        <v>0</v>
      </c>
      <c r="N181" s="129">
        <f t="shared" si="8"/>
        <v>2000</v>
      </c>
      <c r="O181" s="177">
        <f t="shared" si="7"/>
        <v>2000</v>
      </c>
      <c r="P181" s="57"/>
      <c r="Q181" s="57"/>
      <c r="R181" s="57"/>
      <c r="S181" s="57"/>
      <c r="T181" s="57"/>
      <c r="U181" s="57"/>
      <c r="V181" s="57"/>
      <c r="W181" s="57"/>
      <c r="X181" s="57"/>
      <c r="Y181" s="57"/>
      <c r="Z181" s="57"/>
      <c r="AA181" s="57"/>
      <c r="AB181" s="57"/>
      <c r="AC181" s="57"/>
      <c r="AD181" s="57"/>
      <c r="AE181" s="57"/>
      <c r="AF181" s="57"/>
      <c r="AG181" s="57"/>
      <c r="AH181" s="57"/>
      <c r="AI181" s="57"/>
      <c r="AJ181" s="57"/>
      <c r="AK181" s="57"/>
      <c r="AL181" s="57"/>
      <c r="AM181" s="57"/>
      <c r="AN181" s="57"/>
      <c r="AO181" s="57"/>
      <c r="AP181" s="57"/>
      <c r="AQ181" s="57"/>
      <c r="AR181" s="57"/>
      <c r="AS181" s="57"/>
      <c r="AT181" s="57"/>
      <c r="AU181" s="57"/>
      <c r="AV181" s="57"/>
      <c r="AW181" s="57"/>
      <c r="AX181" s="57"/>
      <c r="AY181" s="57"/>
      <c r="AZ181" s="57"/>
      <c r="BA181" s="57"/>
      <c r="BB181" s="57"/>
      <c r="BC181" s="57"/>
      <c r="BD181" s="57"/>
      <c r="BE181" s="57"/>
      <c r="BF181" s="57"/>
      <c r="BG181" s="57"/>
      <c r="BH181" s="57"/>
      <c r="BI181" s="57"/>
      <c r="BJ181" s="57"/>
    </row>
    <row r="182" spans="1:62" s="57" customFormat="1">
      <c r="A182" s="72">
        <v>42411</v>
      </c>
      <c r="B182" s="104" t="s">
        <v>55</v>
      </c>
      <c r="C182" s="123">
        <f t="shared" si="6"/>
        <v>2000</v>
      </c>
      <c r="D182" s="210">
        <v>0</v>
      </c>
      <c r="E182" s="179">
        <v>0</v>
      </c>
      <c r="F182" s="225">
        <v>0</v>
      </c>
      <c r="G182" s="225">
        <v>0</v>
      </c>
      <c r="H182" s="240">
        <v>2000</v>
      </c>
      <c r="I182" s="225">
        <v>0</v>
      </c>
      <c r="J182" s="225">
        <v>0</v>
      </c>
      <c r="K182" s="225">
        <v>0</v>
      </c>
      <c r="L182" s="225">
        <v>0</v>
      </c>
      <c r="M182" s="225">
        <v>0</v>
      </c>
      <c r="N182" s="123">
        <f t="shared" si="8"/>
        <v>2000</v>
      </c>
      <c r="O182" s="164">
        <f t="shared" si="7"/>
        <v>2000</v>
      </c>
    </row>
    <row r="183" spans="1:62" s="65" customFormat="1">
      <c r="A183" s="68">
        <v>4242</v>
      </c>
      <c r="B183" s="103" t="s">
        <v>78</v>
      </c>
      <c r="C183" s="129">
        <f t="shared" si="6"/>
        <v>0</v>
      </c>
      <c r="D183" s="198">
        <v>0</v>
      </c>
      <c r="E183" s="160">
        <v>0</v>
      </c>
      <c r="F183" s="220">
        <v>0</v>
      </c>
      <c r="G183" s="220">
        <v>0</v>
      </c>
      <c r="H183" s="239">
        <v>0</v>
      </c>
      <c r="I183" s="220">
        <v>0</v>
      </c>
      <c r="J183" s="220">
        <v>0</v>
      </c>
      <c r="K183" s="220">
        <v>0</v>
      </c>
      <c r="L183" s="220">
        <v>0</v>
      </c>
      <c r="M183" s="220">
        <v>0</v>
      </c>
      <c r="N183" s="129">
        <f t="shared" si="8"/>
        <v>0</v>
      </c>
      <c r="O183" s="161">
        <f t="shared" si="7"/>
        <v>0</v>
      </c>
      <c r="P183" s="52"/>
      <c r="Q183" s="52"/>
      <c r="R183" s="52"/>
      <c r="S183" s="52"/>
      <c r="T183" s="52"/>
      <c r="U183" s="52"/>
      <c r="V183" s="52"/>
      <c r="W183" s="52"/>
      <c r="X183" s="52"/>
      <c r="Y183" s="52"/>
      <c r="Z183" s="52"/>
      <c r="AA183" s="52"/>
      <c r="AB183" s="52"/>
      <c r="AC183" s="52"/>
      <c r="AD183" s="52"/>
      <c r="AE183" s="52"/>
      <c r="AF183" s="52"/>
      <c r="AG183" s="52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2"/>
      <c r="AU183" s="52"/>
      <c r="AV183" s="52"/>
      <c r="AW183" s="52"/>
      <c r="AX183" s="52"/>
      <c r="AY183" s="52"/>
      <c r="AZ183" s="52"/>
      <c r="BA183" s="52"/>
      <c r="BB183" s="52"/>
      <c r="BC183" s="52"/>
      <c r="BD183" s="52"/>
      <c r="BE183" s="52"/>
      <c r="BF183" s="52"/>
      <c r="BG183" s="52"/>
      <c r="BH183" s="52"/>
      <c r="BI183" s="52"/>
      <c r="BJ183" s="52"/>
    </row>
    <row r="184" spans="1:62">
      <c r="A184" s="70">
        <v>42421</v>
      </c>
      <c r="B184" s="105" t="s">
        <v>137</v>
      </c>
      <c r="C184" s="123">
        <f t="shared" si="6"/>
        <v>0</v>
      </c>
      <c r="D184" s="186">
        <v>0</v>
      </c>
      <c r="E184" s="162">
        <v>0</v>
      </c>
      <c r="F184" s="233">
        <v>0</v>
      </c>
      <c r="G184" s="213">
        <v>0</v>
      </c>
      <c r="H184" s="240">
        <v>0</v>
      </c>
      <c r="I184" s="233">
        <v>0</v>
      </c>
      <c r="J184" s="233">
        <v>0</v>
      </c>
      <c r="K184" s="233">
        <v>0</v>
      </c>
      <c r="L184" s="233">
        <v>0</v>
      </c>
      <c r="M184" s="233">
        <v>0</v>
      </c>
      <c r="N184" s="123">
        <f t="shared" si="8"/>
        <v>0</v>
      </c>
      <c r="O184" s="164">
        <f t="shared" si="7"/>
        <v>0</v>
      </c>
    </row>
    <row r="185" spans="1:62" s="56" customFormat="1">
      <c r="A185" s="59">
        <v>426</v>
      </c>
      <c r="B185" s="102" t="s">
        <v>28</v>
      </c>
      <c r="C185" s="128">
        <f t="shared" si="6"/>
        <v>0</v>
      </c>
      <c r="D185" s="187">
        <v>0</v>
      </c>
      <c r="E185" s="159">
        <v>0</v>
      </c>
      <c r="F185" s="234">
        <v>0</v>
      </c>
      <c r="G185" s="214">
        <v>0</v>
      </c>
      <c r="H185" s="241">
        <v>0</v>
      </c>
      <c r="I185" s="234">
        <v>0</v>
      </c>
      <c r="J185" s="234">
        <v>0</v>
      </c>
      <c r="K185" s="234">
        <v>0</v>
      </c>
      <c r="L185" s="234">
        <v>0</v>
      </c>
      <c r="M185" s="234">
        <v>0</v>
      </c>
      <c r="N185" s="128">
        <f t="shared" si="8"/>
        <v>0</v>
      </c>
      <c r="O185" s="145">
        <f t="shared" si="7"/>
        <v>0</v>
      </c>
      <c r="P185" s="57"/>
      <c r="Q185" s="57"/>
      <c r="R185" s="57"/>
      <c r="S185" s="57"/>
      <c r="T185" s="57"/>
      <c r="U185" s="57"/>
      <c r="V185" s="57"/>
      <c r="W185" s="57"/>
      <c r="X185" s="57"/>
      <c r="Y185" s="57"/>
      <c r="Z185" s="57"/>
      <c r="AA185" s="57"/>
      <c r="AB185" s="57"/>
      <c r="AC185" s="57"/>
      <c r="AD185" s="57"/>
      <c r="AE185" s="57"/>
      <c r="AF185" s="57"/>
      <c r="AG185" s="57"/>
      <c r="AH185" s="57"/>
      <c r="AI185" s="57"/>
      <c r="AJ185" s="57"/>
      <c r="AK185" s="57"/>
      <c r="AL185" s="57"/>
      <c r="AM185" s="57"/>
      <c r="AN185" s="57"/>
      <c r="AO185" s="57"/>
      <c r="AP185" s="57"/>
      <c r="AQ185" s="57"/>
      <c r="AR185" s="57"/>
      <c r="AS185" s="57"/>
      <c r="AT185" s="57"/>
      <c r="AU185" s="57"/>
      <c r="AV185" s="57"/>
      <c r="AW185" s="57"/>
      <c r="AX185" s="57"/>
      <c r="AY185" s="57"/>
      <c r="AZ185" s="57"/>
      <c r="BA185" s="57"/>
      <c r="BB185" s="57"/>
      <c r="BC185" s="57"/>
      <c r="BD185" s="57"/>
      <c r="BE185" s="57"/>
      <c r="BF185" s="57"/>
      <c r="BG185" s="57"/>
      <c r="BH185" s="57"/>
      <c r="BI185" s="57"/>
      <c r="BJ185" s="57"/>
    </row>
    <row r="186" spans="1:62" s="65" customFormat="1">
      <c r="A186" s="68">
        <v>4262</v>
      </c>
      <c r="B186" s="103" t="s">
        <v>28</v>
      </c>
      <c r="C186" s="129">
        <f t="shared" si="6"/>
        <v>0</v>
      </c>
      <c r="D186" s="198">
        <v>0</v>
      </c>
      <c r="E186" s="160">
        <v>0</v>
      </c>
      <c r="F186" s="220">
        <v>0</v>
      </c>
      <c r="G186" s="220">
        <v>0</v>
      </c>
      <c r="H186" s="239">
        <v>0</v>
      </c>
      <c r="I186" s="220">
        <v>0</v>
      </c>
      <c r="J186" s="220">
        <v>0</v>
      </c>
      <c r="K186" s="220">
        <v>0</v>
      </c>
      <c r="L186" s="220">
        <v>0</v>
      </c>
      <c r="M186" s="220">
        <v>0</v>
      </c>
      <c r="N186" s="129">
        <f t="shared" si="8"/>
        <v>0</v>
      </c>
      <c r="O186" s="161">
        <f t="shared" si="7"/>
        <v>0</v>
      </c>
      <c r="P186" s="52"/>
      <c r="Q186" s="52"/>
      <c r="R186" s="52"/>
      <c r="S186" s="52"/>
      <c r="T186" s="52"/>
      <c r="U186" s="52"/>
      <c r="V186" s="52"/>
      <c r="W186" s="52"/>
      <c r="X186" s="52"/>
      <c r="Y186" s="52"/>
      <c r="Z186" s="52"/>
      <c r="AA186" s="52"/>
      <c r="AB186" s="52"/>
      <c r="AC186" s="52"/>
      <c r="AD186" s="52"/>
      <c r="AE186" s="52"/>
      <c r="AF186" s="52"/>
      <c r="AG186" s="52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2"/>
      <c r="AU186" s="52"/>
      <c r="AV186" s="52"/>
      <c r="AW186" s="52"/>
      <c r="AX186" s="52"/>
      <c r="AY186" s="52"/>
      <c r="AZ186" s="52"/>
      <c r="BA186" s="52"/>
      <c r="BB186" s="52"/>
      <c r="BC186" s="52"/>
      <c r="BD186" s="52"/>
      <c r="BE186" s="52"/>
      <c r="BF186" s="52"/>
      <c r="BG186" s="52"/>
      <c r="BH186" s="52"/>
      <c r="BI186" s="52"/>
      <c r="BJ186" s="52"/>
    </row>
    <row r="187" spans="1:62">
      <c r="A187" s="70">
        <v>42621</v>
      </c>
      <c r="B187" s="105" t="s">
        <v>28</v>
      </c>
      <c r="C187" s="123">
        <f t="shared" si="6"/>
        <v>0</v>
      </c>
      <c r="D187" s="186">
        <v>0</v>
      </c>
      <c r="E187" s="162">
        <v>0</v>
      </c>
      <c r="F187" s="233">
        <v>0</v>
      </c>
      <c r="G187" s="213">
        <v>0</v>
      </c>
      <c r="H187" s="240">
        <v>0</v>
      </c>
      <c r="I187" s="233">
        <v>0</v>
      </c>
      <c r="J187" s="233">
        <v>0</v>
      </c>
      <c r="K187" s="233">
        <v>0</v>
      </c>
      <c r="L187" s="233">
        <v>0</v>
      </c>
      <c r="M187" s="233">
        <v>0</v>
      </c>
      <c r="N187" s="123">
        <f t="shared" si="8"/>
        <v>0</v>
      </c>
      <c r="O187" s="164">
        <f t="shared" si="7"/>
        <v>0</v>
      </c>
    </row>
    <row r="188" spans="1:62">
      <c r="A188" s="106"/>
      <c r="B188" s="107" t="s">
        <v>25</v>
      </c>
      <c r="C188" s="131">
        <f t="shared" si="6"/>
        <v>7571066</v>
      </c>
      <c r="D188" s="187">
        <f>D42</f>
        <v>6046000</v>
      </c>
      <c r="E188" s="159">
        <f>E42</f>
        <v>245216</v>
      </c>
      <c r="F188" s="234">
        <f>F42</f>
        <v>100000</v>
      </c>
      <c r="G188" s="214">
        <f>G42</f>
        <v>570000</v>
      </c>
      <c r="H188" s="241">
        <f>H42+H159</f>
        <v>564350</v>
      </c>
      <c r="I188" s="234">
        <v>0</v>
      </c>
      <c r="J188" s="234">
        <f>J42</f>
        <v>45500</v>
      </c>
      <c r="K188" s="234">
        <v>0</v>
      </c>
      <c r="L188" s="234">
        <v>0</v>
      </c>
      <c r="M188" s="234">
        <v>0</v>
      </c>
      <c r="N188" s="131">
        <f t="shared" si="8"/>
        <v>7571066</v>
      </c>
      <c r="O188" s="145">
        <f>N188</f>
        <v>7571066</v>
      </c>
    </row>
    <row r="189" spans="1:62" s="52" customFormat="1" ht="14.25" customHeight="1" thickBot="1">
      <c r="A189" s="108"/>
      <c r="B189" s="109"/>
      <c r="C189" s="27"/>
      <c r="D189" s="110"/>
      <c r="E189" s="110"/>
      <c r="F189" s="110"/>
      <c r="G189" s="110"/>
      <c r="H189" s="110"/>
      <c r="I189" s="110"/>
      <c r="J189" s="110"/>
      <c r="K189" s="110"/>
      <c r="L189" s="110"/>
      <c r="M189" s="110"/>
      <c r="N189" s="110"/>
      <c r="O189" s="110"/>
    </row>
    <row r="190" spans="1:62" s="52" customFormat="1" ht="14.25" customHeight="1">
      <c r="A190" s="315" t="s">
        <v>192</v>
      </c>
      <c r="B190" s="316"/>
      <c r="C190" s="316"/>
      <c r="D190" s="316"/>
      <c r="E190" s="316"/>
      <c r="F190" s="316"/>
      <c r="G190" s="317"/>
      <c r="H190" s="307">
        <v>30000</v>
      </c>
      <c r="I190" s="110"/>
      <c r="J190" s="110"/>
      <c r="K190" s="110"/>
      <c r="L190" s="110"/>
      <c r="M190" s="110"/>
      <c r="N190" s="110"/>
      <c r="O190" s="110"/>
    </row>
    <row r="191" spans="1:62" s="52" customFormat="1" ht="14.25" customHeight="1">
      <c r="A191" s="318"/>
      <c r="B191" s="319"/>
      <c r="C191" s="319"/>
      <c r="D191" s="319"/>
      <c r="E191" s="319"/>
      <c r="F191" s="319"/>
      <c r="G191" s="320"/>
      <c r="H191" s="308"/>
      <c r="I191" s="110"/>
      <c r="J191" s="110"/>
      <c r="K191" s="110"/>
      <c r="L191" s="110"/>
      <c r="M191" s="110"/>
      <c r="N191" s="110"/>
      <c r="O191" s="110"/>
    </row>
    <row r="192" spans="1:62" s="52" customFormat="1" ht="14.25" customHeight="1" thickBot="1">
      <c r="A192" s="321"/>
      <c r="B192" s="322"/>
      <c r="C192" s="322"/>
      <c r="D192" s="322"/>
      <c r="E192" s="322"/>
      <c r="F192" s="322"/>
      <c r="G192" s="323"/>
      <c r="H192" s="309"/>
      <c r="I192" s="110"/>
      <c r="J192" s="110"/>
      <c r="K192" s="110"/>
      <c r="L192" s="110"/>
      <c r="M192" s="110"/>
      <c r="N192" s="110"/>
      <c r="O192" s="110"/>
    </row>
    <row r="193" spans="1:15" s="52" customFormat="1" ht="14.25" customHeight="1">
      <c r="A193" s="108"/>
      <c r="B193" s="109"/>
      <c r="C193" s="27"/>
      <c r="D193" s="110"/>
      <c r="E193" s="110"/>
      <c r="F193" s="110"/>
      <c r="G193" s="110"/>
      <c r="H193" s="110"/>
      <c r="I193" s="110"/>
      <c r="J193" s="110"/>
      <c r="K193" s="110"/>
      <c r="L193" s="110"/>
      <c r="M193" s="110"/>
      <c r="N193" s="110"/>
      <c r="O193" s="110"/>
    </row>
    <row r="194" spans="1:15" s="52" customFormat="1" ht="14.25" customHeight="1">
      <c r="A194" s="108"/>
      <c r="B194" s="109"/>
      <c r="C194" s="27"/>
      <c r="D194" s="110"/>
      <c r="E194" s="110"/>
      <c r="F194" s="110"/>
      <c r="G194" s="110"/>
      <c r="H194" s="110"/>
      <c r="I194" s="110"/>
      <c r="J194" s="110"/>
      <c r="K194" s="110"/>
      <c r="L194" s="110"/>
      <c r="M194" s="110"/>
      <c r="N194" s="110"/>
      <c r="O194" s="110"/>
    </row>
    <row r="195" spans="1:15">
      <c r="A195" s="38" t="s">
        <v>156</v>
      </c>
      <c r="B195" s="111"/>
      <c r="C195" s="8"/>
      <c r="G195" s="112" t="s">
        <v>154</v>
      </c>
      <c r="H195" s="112"/>
      <c r="I195" s="7"/>
      <c r="J195" s="44"/>
      <c r="K195" s="44"/>
      <c r="L195" s="44"/>
    </row>
    <row r="196" spans="1:15">
      <c r="A196" s="38"/>
      <c r="B196" s="111"/>
      <c r="C196" s="8"/>
      <c r="E196" s="113" t="s">
        <v>10</v>
      </c>
      <c r="H196" s="7"/>
      <c r="I196" s="7"/>
      <c r="J196" s="44"/>
      <c r="K196" s="44"/>
      <c r="L196" s="44"/>
      <c r="M196" s="115"/>
      <c r="N196" s="115"/>
      <c r="O196" s="115"/>
    </row>
    <row r="197" spans="1:15">
      <c r="A197" s="38"/>
      <c r="B197" s="111"/>
      <c r="C197" s="8"/>
      <c r="G197" s="116"/>
      <c r="H197" s="116"/>
      <c r="I197" s="7"/>
      <c r="J197" s="44"/>
      <c r="K197" s="44"/>
      <c r="L197" s="44"/>
      <c r="M197" s="115"/>
      <c r="N197" s="115"/>
      <c r="O197" s="115"/>
    </row>
    <row r="198" spans="1:15">
      <c r="A198" s="117"/>
      <c r="B198" s="118"/>
      <c r="C198" s="114" t="s">
        <v>196</v>
      </c>
      <c r="D198" s="9"/>
      <c r="G198" s="310" t="s">
        <v>74</v>
      </c>
      <c r="H198" s="310"/>
      <c r="I198" s="10"/>
      <c r="J198" s="10"/>
      <c r="K198" s="10"/>
      <c r="L198" s="10"/>
    </row>
    <row r="199" spans="1:15">
      <c r="A199" s="119" t="s">
        <v>157</v>
      </c>
      <c r="B199" s="10"/>
      <c r="C199" s="11"/>
      <c r="D199" s="10"/>
      <c r="G199" s="7"/>
      <c r="H199" s="7"/>
      <c r="I199" s="10"/>
      <c r="J199" s="10"/>
      <c r="K199" s="10"/>
      <c r="L199" s="10"/>
    </row>
    <row r="200" spans="1:15">
      <c r="A200" s="38"/>
      <c r="B200" s="111"/>
      <c r="E200" s="120"/>
      <c r="F200" s="120"/>
      <c r="G200" s="120"/>
      <c r="H200" s="120"/>
      <c r="I200" s="120"/>
      <c r="J200" s="7"/>
      <c r="K200" s="7"/>
      <c r="L200" s="7"/>
    </row>
  </sheetData>
  <mergeCells count="17">
    <mergeCell ref="A2:M2"/>
    <mergeCell ref="H190:H192"/>
    <mergeCell ref="G198:H198"/>
    <mergeCell ref="E12:J12"/>
    <mergeCell ref="L12:O12"/>
    <mergeCell ref="N1:O1"/>
    <mergeCell ref="A190:G192"/>
    <mergeCell ref="A1:D1"/>
    <mergeCell ref="L7:O7"/>
    <mergeCell ref="L8:O8"/>
    <mergeCell ref="L11:O11"/>
    <mergeCell ref="B3:H3"/>
    <mergeCell ref="E9:J9"/>
    <mergeCell ref="L9:O9"/>
    <mergeCell ref="E7:J7"/>
    <mergeCell ref="E8:J8"/>
    <mergeCell ref="E11:J11"/>
  </mergeCells>
  <phoneticPr fontId="5" type="noConversion"/>
  <printOptions horizontalCentered="1"/>
  <pageMargins left="0.74803149606299213" right="0.74803149606299213" top="0.98425196850393704" bottom="0.98425196850393704" header="0.51181102362204722" footer="0.51181102362204722"/>
  <pageSetup paperSize="8" scale="55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E33"/>
  <sheetViews>
    <sheetView tabSelected="1" zoomScale="75" zoomScaleNormal="75" workbookViewId="0">
      <selection activeCell="N7" sqref="N7"/>
    </sheetView>
  </sheetViews>
  <sheetFormatPr defaultRowHeight="12.75"/>
  <cols>
    <col min="1" max="1" width="78.5703125" customWidth="1"/>
    <col min="2" max="2" width="25.28515625" customWidth="1"/>
    <col min="3" max="3" width="27.85546875" customWidth="1"/>
    <col min="4" max="4" width="29.28515625" customWidth="1"/>
    <col min="5" max="5" width="11" bestFit="1" customWidth="1"/>
  </cols>
  <sheetData>
    <row r="2" spans="1:5" ht="21">
      <c r="A2" s="335" t="s">
        <v>187</v>
      </c>
      <c r="B2" s="335"/>
      <c r="C2" s="335"/>
      <c r="D2" s="335"/>
    </row>
    <row r="3" spans="1:5" ht="21">
      <c r="A3" s="335" t="s">
        <v>188</v>
      </c>
      <c r="B3" s="335"/>
      <c r="C3" s="335"/>
      <c r="D3" s="335"/>
    </row>
    <row r="4" spans="1:5" ht="20.25">
      <c r="A4" s="336"/>
      <c r="B4" s="336"/>
      <c r="C4" s="336"/>
      <c r="D4" s="336"/>
      <c r="E4" s="247"/>
    </row>
    <row r="5" spans="1:5" ht="20.25">
      <c r="A5" s="336" t="s">
        <v>181</v>
      </c>
      <c r="B5" s="336"/>
      <c r="C5" s="336"/>
      <c r="D5" s="336"/>
    </row>
    <row r="6" spans="1:5" ht="21" thickBot="1">
      <c r="A6" s="248"/>
      <c r="B6" s="248"/>
      <c r="C6" s="248"/>
      <c r="D6" s="248"/>
    </row>
    <row r="7" spans="1:5" ht="41.25" thickBot="1">
      <c r="A7" s="249"/>
      <c r="B7" s="250" t="s">
        <v>189</v>
      </c>
      <c r="C7" s="250" t="s">
        <v>180</v>
      </c>
      <c r="D7" s="251" t="s">
        <v>190</v>
      </c>
    </row>
    <row r="8" spans="1:5" ht="21" thickTop="1">
      <c r="A8" s="252" t="s">
        <v>166</v>
      </c>
      <c r="B8" s="254">
        <f>B9</f>
        <v>7601066</v>
      </c>
      <c r="C8" s="253">
        <f>C9</f>
        <v>7601066</v>
      </c>
      <c r="D8" s="255">
        <f>D9</f>
        <v>7601066</v>
      </c>
    </row>
    <row r="9" spans="1:5" ht="20.25">
      <c r="A9" s="256" t="s">
        <v>167</v>
      </c>
      <c r="B9" s="258">
        <v>7601066</v>
      </c>
      <c r="C9" s="257">
        <f>B9</f>
        <v>7601066</v>
      </c>
      <c r="D9" s="259">
        <f>C9</f>
        <v>7601066</v>
      </c>
    </row>
    <row r="10" spans="1:5" ht="20.25">
      <c r="A10" s="256" t="s">
        <v>168</v>
      </c>
      <c r="B10" s="257"/>
      <c r="C10" s="257">
        <v>0</v>
      </c>
      <c r="D10" s="259">
        <v>0</v>
      </c>
    </row>
    <row r="11" spans="1:5" ht="20.25">
      <c r="A11" s="260" t="s">
        <v>169</v>
      </c>
      <c r="B11" s="258">
        <f>B12+B13</f>
        <v>7571066</v>
      </c>
      <c r="C11" s="258">
        <f>C12+C13</f>
        <v>7571066</v>
      </c>
      <c r="D11" s="258">
        <f>D12+D13</f>
        <v>7571066</v>
      </c>
    </row>
    <row r="12" spans="1:5" ht="20.25">
      <c r="A12" s="256" t="s">
        <v>170</v>
      </c>
      <c r="B12" s="257">
        <v>7410066</v>
      </c>
      <c r="C12" s="257">
        <f>B12</f>
        <v>7410066</v>
      </c>
      <c r="D12" s="257">
        <f>C12</f>
        <v>7410066</v>
      </c>
    </row>
    <row r="13" spans="1:5" ht="21" thickBot="1">
      <c r="A13" s="256" t="s">
        <v>171</v>
      </c>
      <c r="B13" s="257">
        <v>161000</v>
      </c>
      <c r="C13" s="257">
        <v>161000</v>
      </c>
      <c r="D13" s="257">
        <v>161000</v>
      </c>
    </row>
    <row r="14" spans="1:5" ht="21" thickBot="1">
      <c r="A14" s="261" t="s">
        <v>172</v>
      </c>
      <c r="B14" s="296">
        <v>30000</v>
      </c>
      <c r="C14" s="262">
        <v>30000</v>
      </c>
      <c r="D14" s="263">
        <v>30000</v>
      </c>
    </row>
    <row r="15" spans="1:5" ht="21" thickBot="1">
      <c r="A15" s="264"/>
      <c r="B15" s="265"/>
      <c r="C15" s="265"/>
      <c r="D15" s="265"/>
    </row>
    <row r="16" spans="1:5" ht="41.25" thickBot="1">
      <c r="A16" s="266"/>
      <c r="B16" s="250" t="s">
        <v>193</v>
      </c>
      <c r="C16" s="337" t="s">
        <v>194</v>
      </c>
      <c r="D16" s="338"/>
    </row>
    <row r="17" spans="1:4" ht="21.75" thickTop="1" thickBot="1">
      <c r="A17" s="269" t="s">
        <v>173</v>
      </c>
      <c r="B17" s="297">
        <v>-90000</v>
      </c>
      <c r="C17" s="333">
        <v>-30000</v>
      </c>
      <c r="D17" s="334"/>
    </row>
    <row r="18" spans="1:4" ht="20.25">
      <c r="A18" s="270"/>
      <c r="B18" s="271"/>
      <c r="C18" s="271"/>
      <c r="D18" s="271"/>
    </row>
    <row r="19" spans="1:4" ht="21" thickBot="1">
      <c r="A19" s="272"/>
      <c r="B19" s="273"/>
      <c r="C19" s="273"/>
      <c r="D19" s="273"/>
    </row>
    <row r="20" spans="1:4" ht="41.25" thickBot="1">
      <c r="A20" s="249"/>
      <c r="B20" s="250" t="s">
        <v>189</v>
      </c>
      <c r="C20" s="267" t="s">
        <v>180</v>
      </c>
      <c r="D20" s="268" t="s">
        <v>190</v>
      </c>
    </row>
    <row r="21" spans="1:4" ht="21.75" thickTop="1" thickBot="1">
      <c r="A21" s="274" t="s">
        <v>174</v>
      </c>
      <c r="B21" s="275"/>
      <c r="C21" s="275">
        <v>0</v>
      </c>
      <c r="D21" s="276">
        <v>0</v>
      </c>
    </row>
    <row r="22" spans="1:4" ht="21.75" thickTop="1" thickBot="1">
      <c r="A22" s="277" t="s">
        <v>175</v>
      </c>
      <c r="B22" s="278"/>
      <c r="C22" s="278">
        <v>0</v>
      </c>
      <c r="D22" s="279">
        <v>0</v>
      </c>
    </row>
    <row r="23" spans="1:4" ht="21.75" thickTop="1" thickBot="1">
      <c r="A23" s="280" t="s">
        <v>176</v>
      </c>
      <c r="B23" s="281"/>
      <c r="C23" s="281">
        <v>0</v>
      </c>
      <c r="D23" s="282">
        <v>0</v>
      </c>
    </row>
    <row r="24" spans="1:4" ht="21" thickBot="1">
      <c r="A24" s="283"/>
      <c r="B24" s="284"/>
      <c r="C24" s="284"/>
      <c r="D24" s="284"/>
    </row>
    <row r="25" spans="1:4" ht="21" thickBot="1">
      <c r="A25" s="285" t="s">
        <v>177</v>
      </c>
      <c r="B25" s="286"/>
      <c r="C25" s="286">
        <v>0</v>
      </c>
      <c r="D25" s="287">
        <v>0</v>
      </c>
    </row>
    <row r="26" spans="1:4" ht="20.25">
      <c r="A26" s="291"/>
      <c r="B26" s="292"/>
      <c r="C26" s="292"/>
      <c r="D26" s="292"/>
    </row>
    <row r="27" spans="1:4" ht="20.25">
      <c r="A27" s="291"/>
      <c r="B27" s="292"/>
      <c r="C27" s="292"/>
      <c r="D27" s="292"/>
    </row>
    <row r="28" spans="1:4" ht="20.25">
      <c r="A28" s="248"/>
      <c r="B28" s="248"/>
      <c r="C28" s="248"/>
      <c r="D28" s="248"/>
    </row>
    <row r="29" spans="1:4" ht="20.25">
      <c r="A29" s="288" t="s">
        <v>178</v>
      </c>
      <c r="B29" s="288" t="s">
        <v>179</v>
      </c>
      <c r="C29" s="288"/>
      <c r="D29" s="288"/>
    </row>
    <row r="30" spans="1:4" ht="20.25">
      <c r="A30" s="288"/>
      <c r="B30" s="288"/>
      <c r="C30" s="288"/>
      <c r="D30" s="288"/>
    </row>
    <row r="31" spans="1:4" ht="18">
      <c r="A31" s="289" t="s">
        <v>195</v>
      </c>
    </row>
    <row r="32" spans="1:4" ht="18">
      <c r="A32" s="289"/>
    </row>
    <row r="33" spans="1:1" ht="18">
      <c r="A33" s="289"/>
    </row>
  </sheetData>
  <mergeCells count="6">
    <mergeCell ref="C17:D17"/>
    <mergeCell ref="A2:D2"/>
    <mergeCell ref="A3:D3"/>
    <mergeCell ref="A4:D4"/>
    <mergeCell ref="A5:D5"/>
    <mergeCell ref="C16:D16"/>
  </mergeCells>
  <pageMargins left="0.70866141732283472" right="0.70866141732283472" top="0.74803149606299213" bottom="0.74803149606299213" header="0.31496062992125984" footer="0.31496062992125984"/>
  <pageSetup paperSize="9" scale="7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JLP(R)FP-Ril</vt:lpstr>
      <vt:lpstr>OPĆI DIO</vt:lpstr>
    </vt:vector>
  </TitlesOfParts>
  <Company>noname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SANJA RADULOVIĆ</dc:creator>
  <cp:lastModifiedBy>comp</cp:lastModifiedBy>
  <cp:lastPrinted>2018-11-09T13:00:50Z</cp:lastPrinted>
  <dcterms:created xsi:type="dcterms:W3CDTF">2007-11-26T13:30:35Z</dcterms:created>
  <dcterms:modified xsi:type="dcterms:W3CDTF">2018-11-09T13:00:52Z</dcterms:modified>
</cp:coreProperties>
</file>