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5725"/>
</workbook>
</file>

<file path=xl/calcChain.xml><?xml version="1.0" encoding="utf-8"?>
<calcChain xmlns="http://schemas.openxmlformats.org/spreadsheetml/2006/main">
  <c r="C14" i="5"/>
  <c r="D14"/>
  <c r="N192"/>
  <c r="C192"/>
  <c r="B13"/>
  <c r="B8"/>
  <c r="C163"/>
  <c r="N163"/>
  <c r="N167"/>
  <c r="M167"/>
  <c r="N168"/>
  <c r="M168"/>
  <c r="C167"/>
  <c r="C168"/>
  <c r="C181"/>
  <c r="M163"/>
  <c r="M192" s="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4"/>
  <c r="M165"/>
  <c r="M166"/>
  <c r="M169"/>
  <c r="M170"/>
  <c r="M171"/>
  <c r="M172"/>
  <c r="M173"/>
  <c r="M174"/>
  <c r="M175"/>
  <c r="M176"/>
  <c r="M177"/>
  <c r="M178"/>
  <c r="M179"/>
  <c r="M180"/>
  <c r="D141" l="1"/>
  <c r="D90"/>
  <c r="D51"/>
  <c r="C16"/>
  <c r="D16"/>
  <c r="M181"/>
  <c r="C8" i="6"/>
  <c r="D12"/>
  <c r="D13"/>
  <c r="M183" i="5"/>
  <c r="M184"/>
  <c r="M185"/>
  <c r="M186"/>
  <c r="M187"/>
  <c r="M188"/>
  <c r="M189"/>
  <c r="M190"/>
  <c r="M191"/>
  <c r="G185"/>
  <c r="G184" s="1"/>
  <c r="G177"/>
  <c r="G181"/>
  <c r="G173"/>
  <c r="G169"/>
  <c r="G90"/>
  <c r="G156"/>
  <c r="G157"/>
  <c r="G158"/>
  <c r="G153"/>
  <c r="G150"/>
  <c r="G148"/>
  <c r="G146"/>
  <c r="G137"/>
  <c r="G138"/>
  <c r="G130"/>
  <c r="G126"/>
  <c r="G120"/>
  <c r="G113"/>
  <c r="G107"/>
  <c r="G102"/>
  <c r="G97"/>
  <c r="G91"/>
  <c r="G67"/>
  <c r="G68"/>
  <c r="G76"/>
  <c r="G88"/>
  <c r="G86"/>
  <c r="G82"/>
  <c r="G51"/>
  <c r="G52"/>
  <c r="E192"/>
  <c r="E42"/>
  <c r="E50"/>
  <c r="D68"/>
  <c r="D153"/>
  <c r="D61"/>
  <c r="D156"/>
  <c r="D157"/>
  <c r="D158"/>
  <c r="D142"/>
  <c r="D146"/>
  <c r="D148"/>
  <c r="D137"/>
  <c r="D138"/>
  <c r="D130"/>
  <c r="D126"/>
  <c r="D113"/>
  <c r="D118"/>
  <c r="D107"/>
  <c r="D102"/>
  <c r="D91"/>
  <c r="D97"/>
  <c r="D82"/>
  <c r="D76"/>
  <c r="D52"/>
  <c r="E141"/>
  <c r="E153"/>
  <c r="E120"/>
  <c r="E113"/>
  <c r="E107"/>
  <c r="E102"/>
  <c r="E90" s="1"/>
  <c r="E76"/>
  <c r="E67" s="1"/>
  <c r="I141"/>
  <c r="I150"/>
  <c r="E181"/>
  <c r="E168" s="1"/>
  <c r="E167" s="1"/>
  <c r="E163" s="1"/>
  <c r="F46"/>
  <c r="F43" s="1"/>
  <c r="F42" s="1"/>
  <c r="F192" s="1"/>
  <c r="I120"/>
  <c r="I90" s="1"/>
  <c r="I50" s="1"/>
  <c r="I48"/>
  <c r="I46"/>
  <c r="I44"/>
  <c r="I43" s="1"/>
  <c r="I42" s="1"/>
  <c r="I192" s="1"/>
  <c r="D67" l="1"/>
  <c r="D50"/>
  <c r="D42" s="1"/>
  <c r="D9" i="6"/>
  <c r="D8" s="1"/>
  <c r="C11"/>
  <c r="D11"/>
  <c r="G141" i="5"/>
  <c r="G50"/>
  <c r="G168"/>
  <c r="G167" s="1"/>
  <c r="G163" s="1"/>
  <c r="G42" l="1"/>
  <c r="B11" i="6"/>
  <c r="B8"/>
  <c r="D192" i="5" l="1"/>
  <c r="B14" s="1"/>
  <c r="B16" s="1"/>
  <c r="G192"/>
</calcChain>
</file>

<file path=xl/sharedStrings.xml><?xml version="1.0" encoding="utf-8"?>
<sst xmlns="http://schemas.openxmlformats.org/spreadsheetml/2006/main" count="217" uniqueCount="196">
  <si>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</si>
  <si>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</si>
  <si>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</si>
  <si>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</si>
  <si>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</si>
  <si>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</si>
  <si>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</si>
  <si>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</si>
  <si>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</si>
  <si>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</si>
  <si>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</si>
  <si>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</si>
  <si>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</si>
  <si>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</si>
  <si>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</si>
  <si>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</si>
  <si>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</si>
  <si>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</si>
  <si>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</si>
  <si>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</si>
  <si>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</si>
  <si>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</si>
  <si>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</si>
  <si>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</si>
  <si>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</si>
  <si>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</si>
  <si>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</si>
  <si>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</si>
  <si>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</si>
  <si>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</si>
  <si>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</si>
  <si>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</si>
  <si>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</si>
  <si>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</si>
  <si>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</si>
  <si>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</si>
  <si>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</si>
  <si>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</si>
  <si>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</si>
  <si>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</si>
  <si>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</si>
  <si>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</si>
  <si>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</si>
  <si>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</si>
  <si>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</si>
  <si>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</si>
  <si>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</si>
  <si>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</si>
  <si>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</si>
  <si>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</si>
  <si>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</si>
  <si>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</si>
  <si>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</si>
  <si>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</si>
  <si>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</si>
  <si>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</si>
  <si>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</si>
  <si>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</si>
  <si>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</si>
  <si>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</si>
  <si>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</si>
  <si>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</si>
  <si>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</si>
  <si>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</si>
  <si>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</si>
  <si>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</si>
  <si>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</si>
  <si>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Vlastiti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</si>
  <si>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</si>
  <si>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</si>
  <si>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</si>
  <si>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</si>
  <si>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</si>
  <si>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</si>
  <si>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</si>
  <si>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</si>
  <si>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</si>
  <si>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</si>
  <si>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</si>
  <si>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</si>
  <si>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</si>
  <si>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</si>
  <si>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</si>
  <si>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</si>
  <si>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</si>
  <si>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</si>
  <si>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</si>
  <si>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</si>
  <si>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</si>
  <si>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</si>
  <si>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</si>
  <si>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</si>
  <si>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</si>
  <si>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</si>
  <si>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</si>
  <si>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</si>
  <si>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</si>
  <si>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</si>
  <si>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</si>
  <si>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</si>
  <si>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</si>
  <si>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</si>
  <si>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</si>
  <si>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</si>
  <si>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</si>
  <si>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</si>
  <si>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</si>
  <si>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</si>
  <si>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</si>
  <si>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</si>
  <si>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</si>
  <si>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</si>
  <si>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</si>
  <si>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</si>
  <si>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</si>
  <si>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</si>
  <si>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</si>
  <si>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</si>
  <si>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</si>
  <si>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</si>
  <si>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</si>
  <si>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</si>
  <si>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</si>
  <si>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</si>
  <si>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</si>
  <si>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</si>
  <si>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</si>
  <si>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</si>
  <si>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</si>
  <si>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</si>
  <si>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</si>
  <si>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</si>
  <si>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</si>
  <si>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</si>
  <si>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</si>
  <si>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</si>
  <si>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</si>
  <si>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</si>
  <si>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</si>
  <si>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</si>
  <si>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</si>
  <si>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</si>
  <si>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</si>
  <si>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</si>
  <si>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</si>
  <si>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</si>
  <si>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</si>
  <si>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</si>
  <si>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</si>
  <si>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Telefoni i ostali uređaji</t>
  </si>
  <si>
    <t>Novč.naknada zbog nezapoš.invalida</t>
  </si>
  <si>
    <t>Prihodi od nefin. Im. i nadoknade šteta s osnova osiguranja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</si>
  <si>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</si>
  <si>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</si>
  <si>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</si>
  <si>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</si>
  <si>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</si>
  <si>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</si>
  <si>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</si>
  <si>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</si>
  <si>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</si>
  <si>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</si>
  <si>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</si>
  <si>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</si>
  <si>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</si>
  <si>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</si>
  <si>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</si>
  <si>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 xml:space="preserve">OPĆI DIO </t>
  </si>
  <si>
    <t>AKCIJSKI PLAN SMANJENJA MANJKA IZ PRETHODNE GODINE</t>
  </si>
  <si>
    <t>Naknade za prijevoz na posao i sa posla</t>
  </si>
  <si>
    <t>Elektronski mediji</t>
  </si>
  <si>
    <t>Promidžbeni materijali</t>
  </si>
  <si>
    <t>Usluge platnog prometa</t>
  </si>
  <si>
    <t>Projekcija plana za 2022.</t>
  </si>
  <si>
    <t>Procjena 2022.</t>
  </si>
  <si>
    <t xml:space="preserve"> Procjena 2022.</t>
  </si>
  <si>
    <t xml:space="preserve">Financijsk plan - Plan rashoda i izdataka 2021. i procjene 2022. i 2023. </t>
  </si>
  <si>
    <t>Plan 2021.</t>
  </si>
  <si>
    <t>Procjena 2023.</t>
  </si>
  <si>
    <t xml:space="preserve">Pokrivanje manjka iz 2020. </t>
  </si>
  <si>
    <t xml:space="preserve">Plan 2021. </t>
  </si>
  <si>
    <t xml:space="preserve"> Procjena 2023.</t>
  </si>
  <si>
    <t>Mat.i dij.za tek.i inv.održ. postrojenja i opreme</t>
  </si>
  <si>
    <t>Usluge agencija, studentskog servisa</t>
  </si>
  <si>
    <t xml:space="preserve">Manjak u 2020. godini </t>
  </si>
  <si>
    <t xml:space="preserve">PLAN SMANJENJA MANJKA ZA 2021. GODINU </t>
  </si>
  <si>
    <t xml:space="preserve">Novi plan za 2021. </t>
  </si>
  <si>
    <t>Projekcija plana za 2023.</t>
  </si>
  <si>
    <t xml:space="preserve">FINANCIJSKI PLAN GLAZBENE ŠKOLE JOSIPA RUNJANINA ZA 2021. </t>
  </si>
  <si>
    <t>PROJEKCIJA PLANA ZA 2022. I 2023. GODINU</t>
  </si>
  <si>
    <t>v.d. ravnateljica: ______________________ (Dinka Peti, mag.mus.)</t>
  </si>
  <si>
    <t>v.d. ravnateljica:</t>
  </si>
  <si>
    <t>___________________</t>
  </si>
  <si>
    <t xml:space="preserve">(Dinka Peti, mag.mus.) </t>
  </si>
  <si>
    <t>Datum: 19.11.2020.</t>
  </si>
  <si>
    <t xml:space="preserve">                                 M.P.                                 19.11.2020.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</si>
</sst>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i/>
      <sz val="20"/>
      <name val="Arial"/>
      <family val="2"/>
      <charset val="238"/>
    </font>
    <font>
      <sz val="2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7" xfId="0" quotePrefix="1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 wrapText="1"/>
    </xf>
    <xf numFmtId="3" fontId="8" fillId="6" borderId="8" xfId="0" quotePrefix="1" applyNumberFormat="1" applyFont="1" applyFill="1" applyBorder="1" applyAlignment="1">
      <alignment horizontal="center" vertical="center" wrapText="1"/>
    </xf>
    <xf numFmtId="3" fontId="8" fillId="6" borderId="9" xfId="0" quotePrefix="1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/>
    <xf numFmtId="0" fontId="8" fillId="3" borderId="6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4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 wrapText="1"/>
    </xf>
    <xf numFmtId="0" fontId="9" fillId="7" borderId="4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4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3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 wrapText="1"/>
    </xf>
    <xf numFmtId="3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 wrapText="1" shrinkToFit="1"/>
    </xf>
    <xf numFmtId="49" fontId="8" fillId="3" borderId="4" xfId="0" applyNumberFormat="1" applyFont="1" applyFill="1" applyBorder="1" applyAlignment="1">
      <alignment horizontal="center" shrinkToFit="1"/>
    </xf>
    <xf numFmtId="49" fontId="9" fillId="7" borderId="4" xfId="0" applyNumberFormat="1" applyFont="1" applyFill="1" applyBorder="1" applyAlignment="1">
      <alignment horizontal="center" shrinkToFit="1"/>
    </xf>
    <xf numFmtId="49" fontId="9" fillId="0" borderId="4" xfId="0" applyNumberFormat="1" applyFont="1" applyFill="1" applyBorder="1" applyAlignment="1">
      <alignment horizontal="center" shrinkToFit="1"/>
    </xf>
    <xf numFmtId="49" fontId="9" fillId="4" borderId="4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3" xfId="0" applyNumberFormat="1" applyFont="1" applyFill="1" applyBorder="1" applyAlignment="1">
      <alignment horizontal="center" vertical="center" wrapText="1"/>
    </xf>
    <xf numFmtId="4" fontId="13" fillId="8" borderId="3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4" fontId="17" fillId="7" borderId="3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/>
    </xf>
    <xf numFmtId="4" fontId="8" fillId="3" borderId="6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3" xfId="0" applyNumberFormat="1" applyFont="1" applyFill="1" applyBorder="1" applyAlignment="1">
      <alignment horizontal="right"/>
    </xf>
    <xf numFmtId="164" fontId="9" fillId="4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" fontId="17" fillId="7" borderId="5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18" xfId="0" applyNumberFormat="1" applyFont="1" applyFill="1" applyBorder="1" applyAlignment="1">
      <alignment horizontal="center" vertical="center" wrapText="1"/>
    </xf>
    <xf numFmtId="4" fontId="8" fillId="3" borderId="4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4" borderId="3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3" xfId="5" applyNumberFormat="1" applyFont="1" applyFill="1" applyBorder="1" applyAlignment="1">
      <alignment horizontal="right"/>
    </xf>
    <xf numFmtId="4" fontId="14" fillId="5" borderId="3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3" xfId="5" applyNumberFormat="1" applyFont="1" applyFill="1" applyBorder="1" applyAlignment="1">
      <alignment horizontal="right"/>
    </xf>
    <xf numFmtId="4" fontId="8" fillId="3" borderId="6" xfId="5" applyNumberFormat="1" applyFont="1" applyFill="1" applyBorder="1" applyAlignment="1">
      <alignment horizontal="right"/>
    </xf>
    <xf numFmtId="4" fontId="8" fillId="3" borderId="3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3" xfId="5" applyNumberFormat="1" applyFont="1" applyBorder="1" applyAlignment="1">
      <alignment horizontal="right"/>
    </xf>
    <xf numFmtId="4" fontId="18" fillId="3" borderId="6" xfId="8" applyNumberFormat="1" applyFont="1" applyFill="1" applyBorder="1"/>
    <xf numFmtId="4" fontId="18" fillId="3" borderId="4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6" xfId="8" applyNumberFormat="1" applyFont="1" applyFill="1" applyBorder="1" applyAlignment="1"/>
    <xf numFmtId="164" fontId="18" fillId="3" borderId="4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19" xfId="6" applyFont="1" applyFill="1" applyBorder="1"/>
    <xf numFmtId="49" fontId="22" fillId="4" borderId="20" xfId="6" applyNumberFormat="1" applyFont="1" applyFill="1" applyBorder="1" applyAlignment="1">
      <alignment horizontal="center" wrapText="1"/>
    </xf>
    <xf numFmtId="49" fontId="22" fillId="4" borderId="21" xfId="6" applyNumberFormat="1" applyFont="1" applyFill="1" applyBorder="1" applyAlignment="1">
      <alignment horizontal="center" wrapText="1"/>
    </xf>
    <xf numFmtId="0" fontId="22" fillId="4" borderId="22" xfId="6" applyFont="1" applyFill="1" applyBorder="1"/>
    <xf numFmtId="4" fontId="22" fillId="4" borderId="5" xfId="6" applyNumberFormat="1" applyFont="1" applyFill="1" applyBorder="1" applyAlignment="1">
      <alignment horizontal="right" wrapText="1"/>
    </xf>
    <xf numFmtId="4" fontId="22" fillId="4" borderId="4" xfId="6" applyNumberFormat="1" applyFont="1" applyFill="1" applyBorder="1" applyAlignment="1">
      <alignment horizontal="right" wrapText="1"/>
    </xf>
    <xf numFmtId="4" fontId="22" fillId="4" borderId="23" xfId="6" applyNumberFormat="1" applyFont="1" applyFill="1" applyBorder="1" applyAlignment="1">
      <alignment horizontal="right" wrapText="1"/>
    </xf>
    <xf numFmtId="0" fontId="23" fillId="4" borderId="24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25" xfId="6" applyNumberFormat="1" applyFont="1" applyFill="1" applyBorder="1" applyAlignment="1">
      <alignment horizontal="right" wrapText="1"/>
    </xf>
    <xf numFmtId="0" fontId="22" fillId="4" borderId="24" xfId="6" applyFont="1" applyFill="1" applyBorder="1"/>
    <xf numFmtId="3" fontId="22" fillId="4" borderId="26" xfId="6" applyNumberFormat="1" applyFont="1" applyFill="1" applyBorder="1" applyAlignment="1">
      <alignment horizontal="left"/>
    </xf>
    <xf numFmtId="4" fontId="22" fillId="4" borderId="6" xfId="6" applyNumberFormat="1" applyFont="1" applyFill="1" applyBorder="1" applyAlignment="1">
      <alignment horizontal="right"/>
    </xf>
    <xf numFmtId="4" fontId="22" fillId="4" borderId="10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27" xfId="6" applyNumberFormat="1" applyFont="1" applyFill="1" applyBorder="1" applyAlignment="1">
      <alignment horizontal="left"/>
    </xf>
    <xf numFmtId="3" fontId="23" fillId="4" borderId="20" xfId="6" applyNumberFormat="1" applyFont="1" applyFill="1" applyBorder="1" applyAlignment="1">
      <alignment horizontal="right" wrapText="1"/>
    </xf>
    <xf numFmtId="3" fontId="23" fillId="4" borderId="12" xfId="6" applyNumberFormat="1" applyFont="1" applyFill="1" applyBorder="1" applyAlignment="1">
      <alignment horizontal="right" wrapText="1"/>
    </xf>
    <xf numFmtId="0" fontId="24" fillId="4" borderId="26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28" xfId="6" applyNumberFormat="1" applyFont="1" applyFill="1" applyBorder="1" applyAlignment="1">
      <alignment horizontal="left" wrapText="1"/>
    </xf>
    <xf numFmtId="4" fontId="23" fillId="4" borderId="29" xfId="6" applyNumberFormat="1" applyFont="1" applyFill="1" applyBorder="1" applyAlignment="1">
      <alignment horizontal="right" wrapText="1"/>
    </xf>
    <xf numFmtId="4" fontId="23" fillId="4" borderId="30" xfId="6" applyNumberFormat="1" applyFont="1" applyFill="1" applyBorder="1" applyAlignment="1">
      <alignment horizontal="right" wrapText="1"/>
    </xf>
    <xf numFmtId="0" fontId="23" fillId="4" borderId="31" xfId="6" applyNumberFormat="1" applyFont="1" applyFill="1" applyBorder="1" applyAlignment="1">
      <alignment horizontal="left"/>
    </xf>
    <xf numFmtId="4" fontId="23" fillId="4" borderId="32" xfId="6" applyNumberFormat="1" applyFont="1" applyFill="1" applyBorder="1" applyAlignment="1">
      <alignment horizontal="right"/>
    </xf>
    <xf numFmtId="4" fontId="23" fillId="4" borderId="33" xfId="6" applyNumberFormat="1" applyFont="1" applyFill="1" applyBorder="1" applyAlignment="1">
      <alignment horizontal="right"/>
    </xf>
    <xf numFmtId="0" fontId="23" fillId="4" borderId="34" xfId="6" applyNumberFormat="1" applyFont="1" applyFill="1" applyBorder="1"/>
    <xf numFmtId="4" fontId="23" fillId="4" borderId="35" xfId="6" applyNumberFormat="1" applyFont="1" applyFill="1" applyBorder="1" applyAlignment="1">
      <alignment horizontal="right"/>
    </xf>
    <xf numFmtId="4" fontId="23" fillId="4" borderId="36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37" xfId="6" applyNumberFormat="1" applyFont="1" applyFill="1" applyBorder="1" applyAlignment="1">
      <alignment horizontal="left"/>
    </xf>
    <xf numFmtId="4" fontId="22" fillId="4" borderId="38" xfId="6" applyNumberFormat="1" applyFont="1" applyFill="1" applyBorder="1" applyAlignment="1">
      <alignment horizontal="right"/>
    </xf>
    <xf numFmtId="4" fontId="22" fillId="4" borderId="39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center"/>
    </xf>
    <xf numFmtId="4" fontId="22" fillId="3" borderId="40" xfId="6" applyNumberFormat="1" applyFont="1" applyFill="1" applyBorder="1" applyAlignment="1">
      <alignment horizontal="right"/>
    </xf>
    <xf numFmtId="4" fontId="25" fillId="4" borderId="35" xfId="6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0" fontId="8" fillId="3" borderId="37" xfId="0" applyNumberFormat="1" applyFont="1" applyFill="1" applyBorder="1" applyAlignment="1">
      <alignment horizontal="center"/>
    </xf>
    <xf numFmtId="0" fontId="8" fillId="3" borderId="38" xfId="0" applyNumberFormat="1" applyFont="1" applyFill="1" applyBorder="1" applyAlignment="1">
      <alignment horizontal="center"/>
    </xf>
    <xf numFmtId="4" fontId="8" fillId="3" borderId="38" xfId="5" applyNumberFormat="1" applyFont="1" applyFill="1" applyBorder="1" applyAlignment="1">
      <alignment horizontal="right"/>
    </xf>
    <xf numFmtId="4" fontId="8" fillId="3" borderId="38" xfId="0" applyNumberFormat="1" applyFont="1" applyFill="1" applyBorder="1" applyAlignment="1">
      <alignment horizontal="right"/>
    </xf>
    <xf numFmtId="4" fontId="8" fillId="3" borderId="38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right"/>
    </xf>
    <xf numFmtId="3" fontId="8" fillId="3" borderId="52" xfId="0" applyNumberFormat="1" applyFont="1" applyFill="1" applyBorder="1" applyAlignment="1">
      <alignment horizontal="center"/>
    </xf>
    <xf numFmtId="4" fontId="8" fillId="3" borderId="3" xfId="0" applyNumberFormat="1" applyFont="1" applyFill="1" applyBorder="1"/>
    <xf numFmtId="4" fontId="8" fillId="3" borderId="53" xfId="0" applyNumberFormat="1" applyFont="1" applyFill="1" applyBorder="1"/>
    <xf numFmtId="0" fontId="8" fillId="0" borderId="37" xfId="0" applyNumberFormat="1" applyFont="1" applyBorder="1" applyAlignment="1">
      <alignment horizontal="center" wrapText="1"/>
    </xf>
    <xf numFmtId="164" fontId="9" fillId="0" borderId="38" xfId="0" applyNumberFormat="1" applyFont="1" applyBorder="1"/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Alignment="1"/>
    <xf numFmtId="3" fontId="10" fillId="0" borderId="0" xfId="0" applyNumberFormat="1" applyFont="1" applyBorder="1" applyAlignment="1">
      <alignment horizontal="left" vertical="center"/>
    </xf>
    <xf numFmtId="0" fontId="29" fillId="4" borderId="0" xfId="0" applyNumberFormat="1" applyFont="1" applyFill="1" applyBorder="1" applyAlignment="1">
      <alignment horizontal="center"/>
    </xf>
    <xf numFmtId="0" fontId="30" fillId="4" borderId="0" xfId="0" quotePrefix="1" applyNumberFormat="1" applyFont="1" applyFill="1" applyBorder="1" applyAlignment="1">
      <alignment horizontal="center" vertical="justify"/>
    </xf>
    <xf numFmtId="0" fontId="30" fillId="0" borderId="0" xfId="0" applyNumberFormat="1" applyFont="1" applyBorder="1" applyAlignment="1">
      <alignment horizontal="center"/>
    </xf>
    <xf numFmtId="0" fontId="29" fillId="0" borderId="0" xfId="0" applyNumberFormat="1" applyFont="1" applyBorder="1"/>
    <xf numFmtId="0" fontId="32" fillId="0" borderId="0" xfId="0" applyNumberFormat="1" applyFont="1" applyAlignment="1">
      <alignment horizontal="center"/>
    </xf>
    <xf numFmtId="0" fontId="32" fillId="0" borderId="0" xfId="0" applyNumberFormat="1" applyFont="1"/>
    <xf numFmtId="4" fontId="8" fillId="0" borderId="12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5" xfId="0" quotePrefix="1" applyNumberFormat="1" applyFont="1" applyBorder="1" applyAlignment="1">
      <alignment horizontal="right" wrapText="1"/>
    </xf>
    <xf numFmtId="4" fontId="8" fillId="3" borderId="54" xfId="0" applyNumberFormat="1" applyFont="1" applyFill="1" applyBorder="1"/>
    <xf numFmtId="164" fontId="9" fillId="0" borderId="39" xfId="0" applyNumberFormat="1" applyFont="1" applyBorder="1"/>
    <xf numFmtId="4" fontId="8" fillId="3" borderId="36" xfId="0" applyNumberFormat="1" applyFont="1" applyFill="1" applyBorder="1"/>
    <xf numFmtId="0" fontId="13" fillId="5" borderId="7" xfId="0" quotePrefix="1" applyNumberFormat="1" applyFont="1" applyFill="1" applyBorder="1" applyAlignment="1">
      <alignment horizontal="left" vertical="center" wrapText="1"/>
    </xf>
    <xf numFmtId="0" fontId="13" fillId="8" borderId="8" xfId="0" applyNumberFormat="1" applyFont="1" applyFill="1" applyBorder="1" applyAlignment="1">
      <alignment horizontal="center" vertical="center" wrapText="1"/>
    </xf>
    <xf numFmtId="4" fontId="13" fillId="8" borderId="8" xfId="0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right" vertical="center" wrapText="1"/>
    </xf>
    <xf numFmtId="4" fontId="13" fillId="5" borderId="8" xfId="0" applyNumberFormat="1" applyFont="1" applyFill="1" applyBorder="1" applyAlignment="1">
      <alignment horizontal="right" vertical="center" wrapText="1"/>
    </xf>
    <xf numFmtId="4" fontId="13" fillId="5" borderId="8" xfId="5" applyNumberFormat="1" applyFont="1" applyFill="1" applyBorder="1" applyAlignment="1">
      <alignment horizontal="right" vertical="center" wrapText="1"/>
    </xf>
    <xf numFmtId="0" fontId="8" fillId="3" borderId="55" xfId="0" applyNumberFormat="1" applyFont="1" applyFill="1" applyBorder="1" applyAlignment="1">
      <alignment horizontal="center"/>
    </xf>
    <xf numFmtId="0" fontId="9" fillId="0" borderId="55" xfId="0" applyNumberFormat="1" applyFont="1" applyBorder="1" applyAlignment="1">
      <alignment horizontal="center"/>
    </xf>
    <xf numFmtId="0" fontId="8" fillId="3" borderId="17" xfId="0" applyNumberFormat="1" applyFont="1" applyFill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8" fillId="3" borderId="52" xfId="0" applyNumberFormat="1" applyFont="1" applyFill="1" applyBorder="1" applyAlignment="1">
      <alignment horizontal="center"/>
    </xf>
    <xf numFmtId="0" fontId="8" fillId="3" borderId="56" xfId="0" applyNumberFormat="1" applyFont="1" applyFill="1" applyBorder="1" applyAlignment="1">
      <alignment horizontal="center"/>
    </xf>
    <xf numFmtId="0" fontId="9" fillId="7" borderId="55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9" fillId="7" borderId="52" xfId="0" applyNumberFormat="1" applyFont="1" applyFill="1" applyBorder="1" applyAlignment="1">
      <alignment horizontal="center"/>
    </xf>
    <xf numFmtId="0" fontId="9" fillId="4" borderId="52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9" fillId="7" borderId="57" xfId="0" applyNumberFormat="1" applyFont="1" applyFill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0" fontId="13" fillId="5" borderId="52" xfId="0" applyNumberFormat="1" applyFont="1" applyFill="1" applyBorder="1" applyAlignment="1">
      <alignment horizontal="left"/>
    </xf>
    <xf numFmtId="0" fontId="9" fillId="0" borderId="55" xfId="0" applyNumberFormat="1" applyFont="1" applyFill="1" applyBorder="1" applyAlignment="1">
      <alignment horizontal="center"/>
    </xf>
    <xf numFmtId="0" fontId="9" fillId="4" borderId="55" xfId="0" applyNumberFormat="1" applyFont="1" applyFill="1" applyBorder="1" applyAlignment="1">
      <alignment horizontal="center"/>
    </xf>
    <xf numFmtId="0" fontId="9" fillId="3" borderId="56" xfId="0" applyNumberFormat="1" applyFont="1" applyFill="1" applyBorder="1" applyAlignment="1">
      <alignment horizontal="center"/>
    </xf>
    <xf numFmtId="0" fontId="8" fillId="3" borderId="6" xfId="0" quotePrefix="1" applyNumberFormat="1" applyFont="1" applyFill="1" applyBorder="1" applyAlignment="1">
      <alignment horizontal="center" vertical="justify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8" fillId="9" borderId="42" xfId="0" applyNumberFormat="1" applyFont="1" applyFill="1" applyBorder="1" applyAlignment="1">
      <alignment horizontal="center" vertical="center"/>
    </xf>
    <xf numFmtId="0" fontId="8" fillId="9" borderId="43" xfId="0" applyNumberFormat="1" applyFont="1" applyFill="1" applyBorder="1" applyAlignment="1">
      <alignment horizontal="center" vertical="center"/>
    </xf>
    <xf numFmtId="0" fontId="8" fillId="9" borderId="41" xfId="0" applyNumberFormat="1" applyFont="1" applyFill="1" applyBorder="1" applyAlignment="1">
      <alignment horizontal="center" vertical="center"/>
    </xf>
    <xf numFmtId="0" fontId="8" fillId="9" borderId="22" xfId="0" applyNumberFormat="1" applyFont="1" applyFill="1" applyBorder="1" applyAlignment="1">
      <alignment horizontal="center" vertical="center"/>
    </xf>
    <xf numFmtId="0" fontId="8" fillId="9" borderId="0" xfId="0" applyNumberFormat="1" applyFont="1" applyFill="1" applyBorder="1" applyAlignment="1">
      <alignment horizontal="center" vertical="center"/>
    </xf>
    <xf numFmtId="0" fontId="8" fillId="9" borderId="44" xfId="0" applyNumberFormat="1" applyFont="1" applyFill="1" applyBorder="1" applyAlignment="1">
      <alignment horizontal="center" vertical="center"/>
    </xf>
    <xf numFmtId="0" fontId="8" fillId="9" borderId="45" xfId="0" applyNumberFormat="1" applyFont="1" applyFill="1" applyBorder="1" applyAlignment="1">
      <alignment horizontal="center" vertical="center"/>
    </xf>
    <xf numFmtId="0" fontId="8" fillId="9" borderId="46" xfId="0" applyNumberFormat="1" applyFont="1" applyFill="1" applyBorder="1" applyAlignment="1">
      <alignment horizontal="center" vertical="center"/>
    </xf>
    <xf numFmtId="0" fontId="8" fillId="9" borderId="47" xfId="0" applyNumberFormat="1" applyFont="1" applyFill="1" applyBorder="1" applyAlignment="1">
      <alignment horizontal="center" vertical="center"/>
    </xf>
    <xf numFmtId="3" fontId="28" fillId="9" borderId="48" xfId="0" applyNumberFormat="1" applyFont="1" applyFill="1" applyBorder="1" applyAlignment="1">
      <alignment horizontal="center"/>
    </xf>
    <xf numFmtId="3" fontId="28" fillId="9" borderId="49" xfId="0" applyNumberFormat="1" applyFont="1" applyFill="1" applyBorder="1" applyAlignment="1">
      <alignment horizontal="center"/>
    </xf>
    <xf numFmtId="3" fontId="28" fillId="9" borderId="50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7" fillId="3" borderId="13" xfId="6" applyNumberFormat="1" applyFont="1" applyFill="1" applyBorder="1" applyAlignment="1">
      <alignment horizontal="center"/>
    </xf>
    <xf numFmtId="4" fontId="27" fillId="3" borderId="15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51" xfId="6" applyNumberFormat="1" applyFont="1" applyFill="1" applyBorder="1" applyAlignment="1">
      <alignment horizontal="center" wrapText="1"/>
    </xf>
    <xf numFmtId="3" fontId="8" fillId="4" borderId="41" xfId="6" applyNumberFormat="1" applyFont="1" applyFill="1" applyBorder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06"/>
  <sheetViews>
    <sheetView zoomScale="75" zoomScaleNormal="75" workbookViewId="0">
      <selection activeCell="C204" sqref="C204"/>
    </sheetView>
  </sheetViews>
  <sheetFormatPr defaultColWidth="19.42578125" defaultRowHeight="18.75"/>
  <cols>
    <col min="1" max="1" width="32.42578125" style="26" customWidth="1"/>
    <col min="2" max="2" width="39.85546875" style="27" customWidth="1"/>
    <col min="3" max="3" width="23.140625" style="2" customWidth="1"/>
    <col min="4" max="5" width="20" style="1" bestFit="1" customWidth="1"/>
    <col min="6" max="6" width="19.7109375" style="1" bestFit="1" customWidth="1"/>
    <col min="7" max="7" width="19" style="1" customWidth="1"/>
    <col min="8" max="11" width="19.7109375" style="1" bestFit="1" customWidth="1"/>
    <col min="12" max="12" width="19.5703125" style="1" bestFit="1" customWidth="1"/>
    <col min="13" max="13" width="19.7109375" style="1" bestFit="1" customWidth="1"/>
    <col min="14" max="14" width="19.5703125" style="1" bestFit="1" customWidth="1"/>
    <col min="15" max="61" width="19.42578125" style="47"/>
    <col min="62" max="16384" width="19.42578125" style="1"/>
  </cols>
  <sheetData>
    <row r="1" spans="1:15" ht="15.75" customHeight="1" thickBot="1">
      <c r="A1" s="292" t="s">
        <v>66</v>
      </c>
      <c r="B1" s="293"/>
      <c r="C1" s="293"/>
      <c r="M1" s="290" t="s">
        <v>12</v>
      </c>
      <c r="N1" s="291"/>
      <c r="O1" s="95"/>
    </row>
    <row r="2" spans="1:15" ht="20.25" customHeight="1">
      <c r="A2" s="297" t="s">
        <v>176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3"/>
      <c r="N2" s="3"/>
      <c r="O2" s="95"/>
    </row>
    <row r="3" spans="1:15" ht="20.25" customHeight="1">
      <c r="A3" s="4"/>
      <c r="B3" s="296"/>
      <c r="C3" s="296"/>
      <c r="D3" s="296"/>
      <c r="E3" s="296"/>
      <c r="F3" s="296"/>
      <c r="G3" s="296"/>
      <c r="H3" s="5"/>
      <c r="I3" s="3"/>
      <c r="J3" s="3"/>
      <c r="K3" s="3"/>
      <c r="L3" s="3"/>
      <c r="M3" s="3"/>
      <c r="N3" s="3"/>
      <c r="O3" s="95"/>
    </row>
    <row r="4" spans="1:15" ht="18" customHeight="1">
      <c r="A4" s="6" t="s">
        <v>13</v>
      </c>
      <c r="B4" s="7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5" ht="22.5" customHeight="1">
      <c r="A5" s="11" t="s">
        <v>66</v>
      </c>
      <c r="B5" s="12"/>
      <c r="C5" s="13"/>
      <c r="D5" s="9"/>
      <c r="E5" s="9"/>
      <c r="F5" s="9"/>
      <c r="G5" s="9"/>
      <c r="H5" s="9"/>
      <c r="I5" s="9"/>
      <c r="J5" s="9"/>
      <c r="K5" s="9"/>
      <c r="L5" s="9"/>
    </row>
    <row r="6" spans="1:15" ht="16.5" customHeight="1" thickBot="1">
      <c r="A6" s="15"/>
      <c r="B6" s="9"/>
      <c r="C6" s="10"/>
      <c r="D6" s="14"/>
      <c r="E6" s="14"/>
      <c r="F6" s="14"/>
      <c r="G6" s="14"/>
      <c r="H6" s="14"/>
      <c r="I6" s="14"/>
      <c r="J6" s="9"/>
      <c r="K6" s="9"/>
      <c r="L6" s="9"/>
    </row>
    <row r="7" spans="1:15" ht="36.75" customHeight="1" thickBot="1">
      <c r="A7" s="219" t="s">
        <v>14</v>
      </c>
      <c r="B7" s="220" t="s">
        <v>177</v>
      </c>
      <c r="C7" s="221" t="s">
        <v>174</v>
      </c>
      <c r="D7" s="221" t="s">
        <v>178</v>
      </c>
      <c r="E7" s="231" t="s">
        <v>73</v>
      </c>
      <c r="F7" s="230"/>
      <c r="G7" s="230"/>
      <c r="H7" s="230"/>
      <c r="I7" s="230"/>
      <c r="J7" s="16"/>
      <c r="K7" s="294"/>
      <c r="L7" s="294"/>
      <c r="M7" s="294"/>
      <c r="N7" s="294"/>
    </row>
    <row r="8" spans="1:15" ht="19.5" customHeight="1">
      <c r="A8" s="222" t="s">
        <v>9</v>
      </c>
      <c r="B8" s="223">
        <f>D192+E192+F192</f>
        <v>999350</v>
      </c>
      <c r="C8" s="223">
        <v>999350</v>
      </c>
      <c r="D8" s="242">
        <v>999350</v>
      </c>
      <c r="E8" s="231"/>
      <c r="F8" s="230"/>
      <c r="G8" s="230"/>
      <c r="H8" s="230"/>
      <c r="I8" s="230"/>
      <c r="J8" s="18"/>
      <c r="K8" s="295"/>
      <c r="L8" s="295"/>
      <c r="M8" s="295"/>
      <c r="N8" s="295"/>
    </row>
    <row r="9" spans="1:15" ht="36.75" customHeight="1">
      <c r="A9" s="106" t="s">
        <v>59</v>
      </c>
      <c r="B9" s="17">
        <v>700</v>
      </c>
      <c r="C9" s="17">
        <v>700</v>
      </c>
      <c r="D9" s="243">
        <v>700</v>
      </c>
      <c r="E9" s="231" t="s">
        <v>148</v>
      </c>
      <c r="F9" s="230"/>
      <c r="G9" s="230"/>
      <c r="H9" s="230"/>
      <c r="I9" s="230"/>
      <c r="J9" s="19"/>
      <c r="K9" s="295"/>
      <c r="L9" s="295"/>
      <c r="M9" s="295"/>
      <c r="N9" s="295"/>
    </row>
    <row r="10" spans="1:15" ht="21" customHeight="1">
      <c r="A10" s="106" t="s">
        <v>147</v>
      </c>
      <c r="B10" s="17">
        <v>529300</v>
      </c>
      <c r="C10" s="17">
        <v>529300</v>
      </c>
      <c r="D10" s="243">
        <v>529300</v>
      </c>
      <c r="E10" s="235"/>
      <c r="F10" s="229"/>
      <c r="G10" s="229"/>
      <c r="H10" s="229"/>
      <c r="I10" s="229"/>
      <c r="J10" s="19"/>
      <c r="K10" s="20"/>
      <c r="L10" s="20"/>
      <c r="M10" s="20"/>
      <c r="N10" s="20"/>
    </row>
    <row r="11" spans="1:15" ht="34.5" customHeight="1">
      <c r="A11" s="107" t="s">
        <v>8</v>
      </c>
      <c r="B11" s="21">
        <v>0</v>
      </c>
      <c r="C11" s="21">
        <v>0</v>
      </c>
      <c r="D11" s="244">
        <v>0</v>
      </c>
      <c r="E11" s="231" t="s">
        <v>74</v>
      </c>
      <c r="F11" s="230"/>
      <c r="G11" s="230"/>
      <c r="H11" s="230"/>
      <c r="I11" s="230"/>
      <c r="J11" s="19"/>
      <c r="K11" s="295"/>
      <c r="L11" s="295"/>
      <c r="M11" s="295"/>
      <c r="N11" s="295"/>
    </row>
    <row r="12" spans="1:15">
      <c r="A12" s="108" t="s">
        <v>1</v>
      </c>
      <c r="B12" s="17">
        <v>0</v>
      </c>
      <c r="C12" s="17">
        <v>0</v>
      </c>
      <c r="D12" s="243">
        <v>0</v>
      </c>
      <c r="E12" s="232" t="s">
        <v>75</v>
      </c>
      <c r="F12" s="233"/>
      <c r="G12" s="233"/>
      <c r="H12" s="233"/>
      <c r="I12" s="233"/>
      <c r="J12" s="22"/>
      <c r="K12" s="275"/>
      <c r="L12" s="275"/>
      <c r="M12" s="275"/>
      <c r="N12" s="275"/>
    </row>
    <row r="13" spans="1:15">
      <c r="A13" s="108" t="s">
        <v>11</v>
      </c>
      <c r="B13" s="17">
        <f>I192</f>
        <v>6169500</v>
      </c>
      <c r="C13" s="17">
        <v>6169500</v>
      </c>
      <c r="D13" s="243">
        <v>6169500</v>
      </c>
      <c r="E13" s="234"/>
      <c r="F13" s="9"/>
      <c r="G13" s="23"/>
      <c r="H13" s="23"/>
      <c r="I13" s="9"/>
      <c r="J13" s="9"/>
      <c r="K13" s="9"/>
      <c r="L13" s="9"/>
    </row>
    <row r="14" spans="1:15" ht="19.5" thickBot="1">
      <c r="A14" s="224" t="s">
        <v>15</v>
      </c>
      <c r="B14" s="225">
        <f>SUM(B8:B13)</f>
        <v>7698850</v>
      </c>
      <c r="C14" s="225">
        <f>SUM(C8:C13)</f>
        <v>7698850</v>
      </c>
      <c r="D14" s="245">
        <f>SUM(D8:D13)</f>
        <v>7698850</v>
      </c>
      <c r="E14" s="234"/>
      <c r="F14" s="9"/>
      <c r="G14" s="25"/>
      <c r="H14" s="25"/>
      <c r="I14" s="9"/>
      <c r="J14" s="9"/>
      <c r="K14" s="9"/>
      <c r="L14" s="9"/>
    </row>
    <row r="15" spans="1:15" ht="37.5" customHeight="1" thickBot="1">
      <c r="A15" s="227" t="s">
        <v>179</v>
      </c>
      <c r="B15" s="228">
        <v>-30000</v>
      </c>
      <c r="C15" s="228">
        <v>0</v>
      </c>
      <c r="D15" s="246">
        <v>0</v>
      </c>
      <c r="K15" s="9"/>
      <c r="L15" s="9"/>
    </row>
    <row r="16" spans="1:15" ht="22.5" customHeight="1" thickBot="1">
      <c r="A16" s="209" t="s">
        <v>15</v>
      </c>
      <c r="B16" s="226">
        <f>B14+B15</f>
        <v>7668850</v>
      </c>
      <c r="C16" s="226">
        <f>SUM(C14:C15)</f>
        <v>7698850</v>
      </c>
      <c r="D16" s="247">
        <f>SUM(D14:D15)</f>
        <v>7698850</v>
      </c>
      <c r="K16" s="9"/>
      <c r="L16" s="9"/>
    </row>
    <row r="17" spans="1:12" ht="30.75" customHeight="1">
      <c r="B17" s="2"/>
      <c r="K17" s="9"/>
      <c r="L17" s="9"/>
    </row>
    <row r="18" spans="1:12" ht="30.75" customHeight="1">
      <c r="K18" s="9"/>
      <c r="L18" s="9"/>
    </row>
    <row r="19" spans="1:12" ht="30.75" customHeight="1">
      <c r="K19" s="9"/>
      <c r="L19" s="9"/>
    </row>
    <row r="20" spans="1:12" ht="30.75" customHeight="1">
      <c r="K20" s="9"/>
      <c r="L20" s="9"/>
    </row>
    <row r="21" spans="1:12" ht="30.75" customHeight="1">
      <c r="K21" s="9"/>
      <c r="L21" s="9"/>
    </row>
    <row r="22" spans="1:12" ht="30.75" customHeight="1">
      <c r="K22" s="9"/>
      <c r="L22" s="9"/>
    </row>
    <row r="23" spans="1:12">
      <c r="A23" s="29"/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29"/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</row>
    <row r="25" spans="1:12">
      <c r="A25" s="29"/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</row>
    <row r="26" spans="1:12">
      <c r="A26" s="29"/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</row>
    <row r="27" spans="1:12">
      <c r="A27" s="29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</row>
    <row r="28" spans="1:12">
      <c r="A28" s="29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</row>
    <row r="29" spans="1:12">
      <c r="A29" s="29"/>
      <c r="B29" s="29"/>
      <c r="C29" s="30"/>
      <c r="D29" s="29"/>
      <c r="E29" s="29"/>
      <c r="F29" s="29"/>
      <c r="G29" s="29"/>
      <c r="H29" s="29"/>
      <c r="I29" s="29"/>
      <c r="J29" s="29"/>
      <c r="K29" s="29"/>
      <c r="L29" s="29"/>
    </row>
    <row r="30" spans="1:12">
      <c r="A30" s="29"/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9"/>
    </row>
    <row r="31" spans="1:12">
      <c r="A31" s="29"/>
      <c r="B31" s="29"/>
      <c r="C31" s="30"/>
      <c r="D31" s="29"/>
      <c r="E31" s="29"/>
      <c r="F31" s="29"/>
      <c r="G31" s="29"/>
      <c r="H31" s="29"/>
      <c r="I31" s="29"/>
      <c r="J31" s="29"/>
      <c r="K31" s="29"/>
      <c r="L31" s="29"/>
    </row>
    <row r="32" spans="1:12">
      <c r="A32" s="29"/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</row>
    <row r="33" spans="1:61">
      <c r="A33" s="29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9"/>
    </row>
    <row r="34" spans="1:61">
      <c r="A34" s="29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</row>
    <row r="35" spans="1:61">
      <c r="A35" s="29"/>
      <c r="B35" s="29"/>
      <c r="C35" s="30"/>
      <c r="D35" s="29"/>
      <c r="E35" s="29"/>
      <c r="F35" s="29"/>
      <c r="G35" s="29"/>
      <c r="H35" s="29"/>
      <c r="I35" s="29"/>
      <c r="J35" s="29"/>
      <c r="K35" s="29"/>
      <c r="L35" s="29"/>
    </row>
    <row r="36" spans="1:61">
      <c r="A36" s="15"/>
      <c r="B36" s="15"/>
      <c r="C36" s="10"/>
      <c r="D36" s="9"/>
      <c r="E36" s="9"/>
      <c r="F36" s="9"/>
      <c r="G36" s="9"/>
      <c r="H36" s="9"/>
      <c r="I36" s="9"/>
      <c r="J36" s="9"/>
      <c r="K36" s="9"/>
      <c r="L36" s="9"/>
    </row>
    <row r="37" spans="1:61" ht="19.5">
      <c r="A37" s="31"/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</row>
    <row r="38" spans="1:61" ht="8.25" customHeight="1">
      <c r="A38" s="34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</row>
    <row r="39" spans="1:61" ht="9.75" customHeight="1">
      <c r="A39" s="34"/>
      <c r="B39" s="34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8"/>
      <c r="N39" s="38"/>
    </row>
    <row r="40" spans="1:61" s="28" customFormat="1" ht="21.75" customHeight="1" thickBot="1">
      <c r="A40" s="39" t="s">
        <v>16</v>
      </c>
      <c r="B40" s="40"/>
      <c r="C40" s="10"/>
      <c r="D40" s="12"/>
      <c r="E40" s="12"/>
      <c r="F40" s="12"/>
      <c r="G40" s="12"/>
      <c r="H40" s="12"/>
      <c r="I40" s="9"/>
      <c r="J40" s="9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</row>
    <row r="41" spans="1:61" ht="107.25" customHeight="1" thickBot="1">
      <c r="A41" s="41" t="s">
        <v>17</v>
      </c>
      <c r="B41" s="42" t="s">
        <v>0</v>
      </c>
      <c r="C41" s="43" t="s">
        <v>180</v>
      </c>
      <c r="D41" s="44" t="s">
        <v>69</v>
      </c>
      <c r="E41" s="44" t="s">
        <v>70</v>
      </c>
      <c r="F41" s="44" t="s">
        <v>68</v>
      </c>
      <c r="G41" s="44" t="s">
        <v>67</v>
      </c>
      <c r="H41" s="44" t="s">
        <v>8</v>
      </c>
      <c r="I41" s="44" t="s">
        <v>11</v>
      </c>
      <c r="J41" s="44" t="s">
        <v>1</v>
      </c>
      <c r="K41" s="44" t="s">
        <v>151</v>
      </c>
      <c r="L41" s="44" t="s">
        <v>24</v>
      </c>
      <c r="M41" s="45" t="s">
        <v>175</v>
      </c>
      <c r="N41" s="46" t="s">
        <v>181</v>
      </c>
    </row>
    <row r="42" spans="1:61" ht="19.5" thickBot="1">
      <c r="A42" s="248">
        <v>3</v>
      </c>
      <c r="B42" s="249"/>
      <c r="C42" s="250">
        <v>7487000</v>
      </c>
      <c r="D42" s="251">
        <f>D50+D156</f>
        <v>695000</v>
      </c>
      <c r="E42" s="252">
        <f>E50</f>
        <v>272000</v>
      </c>
      <c r="F42" s="253">
        <f>F43</f>
        <v>10000</v>
      </c>
      <c r="G42" s="253">
        <f>G50+G156</f>
        <v>340500</v>
      </c>
      <c r="H42" s="252">
        <v>0</v>
      </c>
      <c r="I42" s="252">
        <f>I43+I50</f>
        <v>6169500</v>
      </c>
      <c r="J42" s="252">
        <v>0</v>
      </c>
      <c r="K42" s="252">
        <v>0</v>
      </c>
      <c r="L42" s="252">
        <v>0</v>
      </c>
      <c r="M42" s="250">
        <f t="shared" ref="M42:M73" si="0">SUM(D42:L42)</f>
        <v>7487000</v>
      </c>
      <c r="N42" s="250">
        <v>7487000</v>
      </c>
    </row>
    <row r="43" spans="1:61" ht="19.5" thickBot="1">
      <c r="A43" s="214">
        <v>31</v>
      </c>
      <c r="B43" s="215" t="s">
        <v>7</v>
      </c>
      <c r="C43" s="218">
        <v>6010000</v>
      </c>
      <c r="D43" s="217">
        <v>0</v>
      </c>
      <c r="E43" s="217">
        <v>0</v>
      </c>
      <c r="F43" s="216">
        <f>F46</f>
        <v>10000</v>
      </c>
      <c r="G43" s="216">
        <v>0</v>
      </c>
      <c r="H43" s="217">
        <v>0</v>
      </c>
      <c r="I43" s="217">
        <f>I44+I46+I48</f>
        <v>6000000</v>
      </c>
      <c r="J43" s="217">
        <v>0</v>
      </c>
      <c r="K43" s="217">
        <v>0</v>
      </c>
      <c r="L43" s="217">
        <v>0</v>
      </c>
      <c r="M43" s="218">
        <f t="shared" si="0"/>
        <v>6010000</v>
      </c>
      <c r="N43" s="218">
        <v>6010000</v>
      </c>
    </row>
    <row r="44" spans="1:61" s="50" customFormat="1">
      <c r="A44" s="254">
        <v>311</v>
      </c>
      <c r="B44" s="49" t="s">
        <v>20</v>
      </c>
      <c r="C44" s="100">
        <v>5000000</v>
      </c>
      <c r="D44" s="212">
        <v>0</v>
      </c>
      <c r="E44" s="212">
        <v>0</v>
      </c>
      <c r="F44" s="213">
        <v>0</v>
      </c>
      <c r="G44" s="213">
        <v>0</v>
      </c>
      <c r="H44" s="212">
        <v>0</v>
      </c>
      <c r="I44" s="212">
        <f>I45</f>
        <v>5000000</v>
      </c>
      <c r="J44" s="212">
        <v>0</v>
      </c>
      <c r="K44" s="212">
        <v>0</v>
      </c>
      <c r="L44" s="212">
        <v>0</v>
      </c>
      <c r="M44" s="100">
        <f t="shared" si="0"/>
        <v>5000000</v>
      </c>
      <c r="N44" s="100">
        <v>5000000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>
      <c r="A45" s="255">
        <v>31111</v>
      </c>
      <c r="B45" s="52" t="s">
        <v>29</v>
      </c>
      <c r="C45" s="97">
        <v>5000000</v>
      </c>
      <c r="D45" s="111">
        <v>0</v>
      </c>
      <c r="E45" s="111">
        <v>0</v>
      </c>
      <c r="F45" s="151">
        <v>0</v>
      </c>
      <c r="G45" s="151">
        <v>0</v>
      </c>
      <c r="H45" s="111">
        <v>0</v>
      </c>
      <c r="I45" s="111">
        <v>5000000</v>
      </c>
      <c r="J45" s="111">
        <v>0</v>
      </c>
      <c r="K45" s="111">
        <v>0</v>
      </c>
      <c r="L45" s="111">
        <v>0</v>
      </c>
      <c r="M45" s="97">
        <f t="shared" si="0"/>
        <v>5000000</v>
      </c>
      <c r="N45" s="97">
        <v>5000000</v>
      </c>
    </row>
    <row r="46" spans="1:61" s="50" customFormat="1">
      <c r="A46" s="256">
        <v>312</v>
      </c>
      <c r="B46" s="53" t="s">
        <v>18</v>
      </c>
      <c r="C46" s="101">
        <v>210000</v>
      </c>
      <c r="D46" s="112">
        <v>0</v>
      </c>
      <c r="E46" s="112">
        <v>0</v>
      </c>
      <c r="F46" s="152">
        <f>F47</f>
        <v>10000</v>
      </c>
      <c r="G46" s="152">
        <v>0</v>
      </c>
      <c r="H46" s="112">
        <v>0</v>
      </c>
      <c r="I46" s="112">
        <f>I47</f>
        <v>200000</v>
      </c>
      <c r="J46" s="112">
        <v>0</v>
      </c>
      <c r="K46" s="112">
        <v>0</v>
      </c>
      <c r="L46" s="112">
        <v>0</v>
      </c>
      <c r="M46" s="101">
        <f t="shared" si="0"/>
        <v>210000</v>
      </c>
      <c r="N46" s="101">
        <v>210000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61">
      <c r="A47" s="257">
        <v>3121</v>
      </c>
      <c r="B47" s="54" t="s">
        <v>18</v>
      </c>
      <c r="C47" s="97">
        <v>210000</v>
      </c>
      <c r="D47" s="113">
        <v>0</v>
      </c>
      <c r="E47" s="113">
        <v>0</v>
      </c>
      <c r="F47" s="153">
        <v>10000</v>
      </c>
      <c r="G47" s="153">
        <v>0</v>
      </c>
      <c r="H47" s="113">
        <v>0</v>
      </c>
      <c r="I47" s="113">
        <v>200000</v>
      </c>
      <c r="J47" s="113">
        <v>0</v>
      </c>
      <c r="K47" s="113">
        <v>0</v>
      </c>
      <c r="L47" s="113">
        <v>0</v>
      </c>
      <c r="M47" s="97">
        <f t="shared" si="0"/>
        <v>210000</v>
      </c>
      <c r="N47" s="97">
        <v>210000</v>
      </c>
    </row>
    <row r="48" spans="1:61" s="50" customFormat="1">
      <c r="A48" s="258">
        <v>313</v>
      </c>
      <c r="B48" s="55" t="s">
        <v>26</v>
      </c>
      <c r="C48" s="101">
        <v>800000</v>
      </c>
      <c r="D48" s="110">
        <v>0</v>
      </c>
      <c r="E48" s="110">
        <v>0</v>
      </c>
      <c r="F48" s="110">
        <v>0</v>
      </c>
      <c r="G48" s="150">
        <v>0</v>
      </c>
      <c r="H48" s="110">
        <v>0</v>
      </c>
      <c r="I48" s="110">
        <f>I49</f>
        <v>800000</v>
      </c>
      <c r="J48" s="110">
        <v>0</v>
      </c>
      <c r="K48" s="110">
        <v>0</v>
      </c>
      <c r="L48" s="110">
        <v>0</v>
      </c>
      <c r="M48" s="101">
        <f t="shared" si="0"/>
        <v>800000</v>
      </c>
      <c r="N48" s="101">
        <v>800000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>
      <c r="A49" s="257">
        <v>3132</v>
      </c>
      <c r="B49" s="54" t="s">
        <v>30</v>
      </c>
      <c r="C49" s="97">
        <v>800000</v>
      </c>
      <c r="D49" s="113">
        <v>0</v>
      </c>
      <c r="E49" s="113">
        <v>0</v>
      </c>
      <c r="F49" s="113">
        <v>0</v>
      </c>
      <c r="G49" s="153">
        <v>0</v>
      </c>
      <c r="H49" s="113">
        <v>0</v>
      </c>
      <c r="I49" s="113">
        <v>800000</v>
      </c>
      <c r="J49" s="113">
        <v>0</v>
      </c>
      <c r="K49" s="113">
        <v>0</v>
      </c>
      <c r="L49" s="113">
        <v>0</v>
      </c>
      <c r="M49" s="97">
        <f t="shared" si="0"/>
        <v>800000</v>
      </c>
      <c r="N49" s="97">
        <v>800000</v>
      </c>
    </row>
    <row r="50" spans="1:61" ht="19.5" thickBot="1">
      <c r="A50" s="259">
        <v>32</v>
      </c>
      <c r="B50" s="48" t="s">
        <v>19</v>
      </c>
      <c r="C50" s="99">
        <v>1467000</v>
      </c>
      <c r="D50" s="117">
        <f>D51+D67+D90+D137+D141</f>
        <v>690000</v>
      </c>
      <c r="E50" s="109">
        <f>E67+E90+E141</f>
        <v>272000</v>
      </c>
      <c r="F50" s="109">
        <v>0</v>
      </c>
      <c r="G50" s="154">
        <f>G51+G67+G90+G137+G141</f>
        <v>335500</v>
      </c>
      <c r="H50" s="109">
        <v>0</v>
      </c>
      <c r="I50" s="109">
        <f>I90+I141</f>
        <v>169500</v>
      </c>
      <c r="J50" s="109">
        <v>0</v>
      </c>
      <c r="K50" s="109">
        <v>0</v>
      </c>
      <c r="L50" s="109">
        <v>0</v>
      </c>
      <c r="M50" s="99">
        <f t="shared" si="0"/>
        <v>1467000</v>
      </c>
      <c r="N50" s="99">
        <v>1467000</v>
      </c>
    </row>
    <row r="51" spans="1:61" s="50" customFormat="1" ht="33" customHeight="1">
      <c r="A51" s="254">
        <v>321</v>
      </c>
      <c r="B51" s="56" t="s">
        <v>60</v>
      </c>
      <c r="C51" s="101">
        <v>429600</v>
      </c>
      <c r="D51" s="118">
        <f>D52+D60</f>
        <v>395600</v>
      </c>
      <c r="E51" s="114">
        <v>0</v>
      </c>
      <c r="F51" s="114">
        <v>0</v>
      </c>
      <c r="G51" s="155">
        <f>G52</f>
        <v>34000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01">
        <f t="shared" si="0"/>
        <v>429600</v>
      </c>
      <c r="N51" s="101">
        <v>429600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s="58" customFormat="1">
      <c r="A52" s="260">
        <v>3211</v>
      </c>
      <c r="B52" s="57" t="s">
        <v>31</v>
      </c>
      <c r="C52" s="133">
        <v>49600</v>
      </c>
      <c r="D52" s="119">
        <f>D53+D55+D57</f>
        <v>15600</v>
      </c>
      <c r="E52" s="120">
        <v>0</v>
      </c>
      <c r="F52" s="120">
        <v>0</v>
      </c>
      <c r="G52" s="156">
        <f>G53+G54+G55+G56+G57+G58</f>
        <v>34000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33">
        <f t="shared" si="0"/>
        <v>49600</v>
      </c>
      <c r="N52" s="133">
        <v>49600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</row>
    <row r="53" spans="1:61">
      <c r="A53" s="255">
        <v>32111</v>
      </c>
      <c r="B53" s="59" t="s">
        <v>76</v>
      </c>
      <c r="C53" s="97">
        <v>14000</v>
      </c>
      <c r="D53" s="121">
        <v>10000</v>
      </c>
      <c r="E53" s="115">
        <v>0</v>
      </c>
      <c r="F53" s="115">
        <v>0</v>
      </c>
      <c r="G53" s="157">
        <v>4000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97">
        <f t="shared" si="0"/>
        <v>14000</v>
      </c>
      <c r="N53" s="97">
        <v>14000</v>
      </c>
    </row>
    <row r="54" spans="1:61" ht="36.75">
      <c r="A54" s="255">
        <v>32112</v>
      </c>
      <c r="B54" s="59" t="s">
        <v>77</v>
      </c>
      <c r="C54" s="97">
        <v>7000</v>
      </c>
      <c r="D54" s="121">
        <v>0</v>
      </c>
      <c r="E54" s="115">
        <v>0</v>
      </c>
      <c r="F54" s="115"/>
      <c r="G54" s="157">
        <v>7000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97">
        <f t="shared" si="0"/>
        <v>7000</v>
      </c>
      <c r="N54" s="97">
        <v>7000</v>
      </c>
    </row>
    <row r="55" spans="1:61" ht="36.75">
      <c r="A55" s="255">
        <v>32113</v>
      </c>
      <c r="B55" s="59" t="s">
        <v>78</v>
      </c>
      <c r="C55" s="97">
        <v>9100</v>
      </c>
      <c r="D55" s="121">
        <v>4100</v>
      </c>
      <c r="E55" s="115">
        <v>0</v>
      </c>
      <c r="F55" s="115">
        <v>0</v>
      </c>
      <c r="G55" s="157">
        <v>5000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97">
        <f t="shared" si="0"/>
        <v>9100</v>
      </c>
      <c r="N55" s="97">
        <v>9100</v>
      </c>
    </row>
    <row r="56" spans="1:61" ht="36.75">
      <c r="A56" s="255">
        <v>32114</v>
      </c>
      <c r="B56" s="59" t="s">
        <v>79</v>
      </c>
      <c r="C56" s="97">
        <v>7000</v>
      </c>
      <c r="D56" s="121">
        <v>0</v>
      </c>
      <c r="E56" s="115">
        <v>0</v>
      </c>
      <c r="F56" s="115">
        <v>0</v>
      </c>
      <c r="G56" s="157">
        <v>7000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97">
        <f t="shared" si="0"/>
        <v>7000</v>
      </c>
      <c r="N56" s="97">
        <v>7000</v>
      </c>
    </row>
    <row r="57" spans="1:61" ht="36.75">
      <c r="A57" s="255">
        <v>32115</v>
      </c>
      <c r="B57" s="59" t="s">
        <v>80</v>
      </c>
      <c r="C57" s="97">
        <v>5500</v>
      </c>
      <c r="D57" s="121">
        <v>1500</v>
      </c>
      <c r="E57" s="115">
        <v>0</v>
      </c>
      <c r="F57" s="115">
        <v>0</v>
      </c>
      <c r="G57" s="157">
        <v>4000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97">
        <f t="shared" si="0"/>
        <v>5500</v>
      </c>
      <c r="N57" s="97">
        <v>5500</v>
      </c>
    </row>
    <row r="58" spans="1:61" ht="36.75">
      <c r="A58" s="255">
        <v>32116</v>
      </c>
      <c r="B58" s="59" t="s">
        <v>81</v>
      </c>
      <c r="C58" s="97">
        <v>7000</v>
      </c>
      <c r="D58" s="121">
        <v>0</v>
      </c>
      <c r="E58" s="115">
        <v>0</v>
      </c>
      <c r="F58" s="115">
        <v>0</v>
      </c>
      <c r="G58" s="157">
        <v>7000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97">
        <f t="shared" si="0"/>
        <v>7000</v>
      </c>
      <c r="N58" s="97">
        <v>7000</v>
      </c>
    </row>
    <row r="59" spans="1:61">
      <c r="A59" s="255">
        <v>32117</v>
      </c>
      <c r="B59" s="59" t="s">
        <v>82</v>
      </c>
      <c r="C59" s="97">
        <v>0</v>
      </c>
      <c r="D59" s="121">
        <v>0</v>
      </c>
      <c r="E59" s="115">
        <v>0</v>
      </c>
      <c r="F59" s="115">
        <v>0</v>
      </c>
      <c r="G59" s="157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97">
        <f t="shared" si="0"/>
        <v>0</v>
      </c>
      <c r="N59" s="97">
        <v>0</v>
      </c>
    </row>
    <row r="60" spans="1:61" s="58" customFormat="1" ht="36.75">
      <c r="A60" s="260">
        <v>32121</v>
      </c>
      <c r="B60" s="57" t="s">
        <v>169</v>
      </c>
      <c r="C60" s="102">
        <v>380000</v>
      </c>
      <c r="D60" s="119">
        <v>380000</v>
      </c>
      <c r="E60" s="120">
        <v>0</v>
      </c>
      <c r="F60" s="120">
        <v>0</v>
      </c>
      <c r="G60" s="156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02">
        <f t="shared" si="0"/>
        <v>380000</v>
      </c>
      <c r="N60" s="102">
        <v>380000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</row>
    <row r="61" spans="1:61" s="58" customFormat="1">
      <c r="A61" s="260">
        <v>3213</v>
      </c>
      <c r="B61" s="57" t="s">
        <v>32</v>
      </c>
      <c r="C61" s="102">
        <v>0</v>
      </c>
      <c r="D61" s="119">
        <f>D62</f>
        <v>0</v>
      </c>
      <c r="E61" s="137">
        <v>0</v>
      </c>
      <c r="F61" s="137">
        <v>0</v>
      </c>
      <c r="G61" s="156">
        <v>0</v>
      </c>
      <c r="H61" s="137">
        <v>0</v>
      </c>
      <c r="I61" s="120">
        <v>0</v>
      </c>
      <c r="J61" s="137">
        <v>0</v>
      </c>
      <c r="K61" s="137">
        <v>0</v>
      </c>
      <c r="L61" s="137">
        <v>0</v>
      </c>
      <c r="M61" s="102">
        <f t="shared" si="0"/>
        <v>0</v>
      </c>
      <c r="N61" s="102">
        <v>0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</row>
    <row r="62" spans="1:61" ht="36.75">
      <c r="A62" s="255">
        <v>32131</v>
      </c>
      <c r="B62" s="59" t="s">
        <v>83</v>
      </c>
      <c r="C62" s="97">
        <v>0</v>
      </c>
      <c r="D62" s="121">
        <v>0</v>
      </c>
      <c r="E62" s="136">
        <v>0</v>
      </c>
      <c r="F62" s="136">
        <v>0</v>
      </c>
      <c r="G62" s="157">
        <v>0</v>
      </c>
      <c r="H62" s="136">
        <v>0</v>
      </c>
      <c r="I62" s="115">
        <v>0</v>
      </c>
      <c r="J62" s="136">
        <v>0</v>
      </c>
      <c r="K62" s="136">
        <v>0</v>
      </c>
      <c r="L62" s="136">
        <v>0</v>
      </c>
      <c r="M62" s="97">
        <f t="shared" si="0"/>
        <v>0</v>
      </c>
      <c r="N62" s="97">
        <v>0</v>
      </c>
    </row>
    <row r="63" spans="1:61">
      <c r="A63" s="255">
        <v>32132</v>
      </c>
      <c r="B63" s="59" t="s">
        <v>84</v>
      </c>
      <c r="C63" s="97">
        <v>0</v>
      </c>
      <c r="D63" s="121">
        <v>0</v>
      </c>
      <c r="E63" s="136">
        <v>0</v>
      </c>
      <c r="F63" s="136">
        <v>0</v>
      </c>
      <c r="G63" s="157">
        <v>0</v>
      </c>
      <c r="H63" s="136">
        <v>0</v>
      </c>
      <c r="I63" s="115">
        <v>0</v>
      </c>
      <c r="J63" s="136">
        <v>0</v>
      </c>
      <c r="K63" s="136">
        <v>0</v>
      </c>
      <c r="L63" s="136">
        <v>0</v>
      </c>
      <c r="M63" s="97">
        <f t="shared" si="0"/>
        <v>0</v>
      </c>
      <c r="N63" s="97">
        <v>0</v>
      </c>
    </row>
    <row r="64" spans="1:61" s="58" customFormat="1" ht="36.75">
      <c r="A64" s="260">
        <v>3214</v>
      </c>
      <c r="B64" s="57" t="s">
        <v>57</v>
      </c>
      <c r="C64" s="102">
        <v>0</v>
      </c>
      <c r="D64" s="119">
        <v>0</v>
      </c>
      <c r="E64" s="137">
        <v>0</v>
      </c>
      <c r="F64" s="137">
        <v>0</v>
      </c>
      <c r="G64" s="156">
        <v>0</v>
      </c>
      <c r="H64" s="137">
        <v>0</v>
      </c>
      <c r="I64" s="120">
        <v>0</v>
      </c>
      <c r="J64" s="137">
        <v>0</v>
      </c>
      <c r="K64" s="137">
        <v>0</v>
      </c>
      <c r="L64" s="137">
        <v>0</v>
      </c>
      <c r="M64" s="102">
        <f t="shared" si="0"/>
        <v>0</v>
      </c>
      <c r="N64" s="102">
        <v>0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</row>
    <row r="65" spans="1:61" ht="36.75">
      <c r="A65" s="255">
        <v>32141</v>
      </c>
      <c r="B65" s="59" t="s">
        <v>57</v>
      </c>
      <c r="C65" s="97">
        <v>0</v>
      </c>
      <c r="D65" s="121">
        <v>0</v>
      </c>
      <c r="E65" s="136">
        <v>0</v>
      </c>
      <c r="F65" s="136">
        <v>0</v>
      </c>
      <c r="G65" s="157">
        <v>0</v>
      </c>
      <c r="H65" s="136">
        <v>0</v>
      </c>
      <c r="I65" s="115">
        <v>0</v>
      </c>
      <c r="J65" s="136">
        <v>0</v>
      </c>
      <c r="K65" s="136">
        <v>0</v>
      </c>
      <c r="L65" s="136">
        <v>0</v>
      </c>
      <c r="M65" s="97">
        <f t="shared" si="0"/>
        <v>0</v>
      </c>
      <c r="N65" s="97">
        <v>0</v>
      </c>
    </row>
    <row r="66" spans="1:61">
      <c r="A66" s="255">
        <v>32149</v>
      </c>
      <c r="B66" s="59" t="s">
        <v>85</v>
      </c>
      <c r="C66" s="97">
        <v>0</v>
      </c>
      <c r="D66" s="121">
        <v>0</v>
      </c>
      <c r="E66" s="136">
        <v>0</v>
      </c>
      <c r="F66" s="136">
        <v>0</v>
      </c>
      <c r="G66" s="157">
        <v>0</v>
      </c>
      <c r="H66" s="136">
        <v>0</v>
      </c>
      <c r="I66" s="115">
        <v>0</v>
      </c>
      <c r="J66" s="136">
        <v>0</v>
      </c>
      <c r="K66" s="136">
        <v>0</v>
      </c>
      <c r="L66" s="136">
        <v>0</v>
      </c>
      <c r="M66" s="97">
        <f t="shared" si="0"/>
        <v>0</v>
      </c>
      <c r="N66" s="97">
        <v>0</v>
      </c>
    </row>
    <row r="67" spans="1:61" s="50" customFormat="1" ht="36.75">
      <c r="A67" s="256">
        <v>322</v>
      </c>
      <c r="B67" s="60" t="s">
        <v>3</v>
      </c>
      <c r="C67" s="104">
        <v>266500</v>
      </c>
      <c r="D67" s="122">
        <f>D68+D76+D82</f>
        <v>60500</v>
      </c>
      <c r="E67" s="152">
        <f>E76</f>
        <v>130000</v>
      </c>
      <c r="F67" s="152">
        <v>0</v>
      </c>
      <c r="G67" s="158">
        <f>G68+G76+G82+G86+G88</f>
        <v>76000</v>
      </c>
      <c r="H67" s="152">
        <v>0</v>
      </c>
      <c r="I67" s="112">
        <v>0</v>
      </c>
      <c r="J67" s="152">
        <v>0</v>
      </c>
      <c r="K67" s="152">
        <v>0</v>
      </c>
      <c r="L67" s="152">
        <v>0</v>
      </c>
      <c r="M67" s="104">
        <f t="shared" si="0"/>
        <v>266500</v>
      </c>
      <c r="N67" s="104">
        <v>266500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</row>
    <row r="68" spans="1:61" s="58" customFormat="1">
      <c r="A68" s="261">
        <v>3221</v>
      </c>
      <c r="B68" s="62" t="s">
        <v>33</v>
      </c>
      <c r="C68" s="131">
        <v>40000</v>
      </c>
      <c r="D68" s="123">
        <f>D69+D70+D72+D73+D74</f>
        <v>27000</v>
      </c>
      <c r="E68" s="137">
        <v>0</v>
      </c>
      <c r="F68" s="137">
        <v>0</v>
      </c>
      <c r="G68" s="156">
        <f>G69+G70+G72+G73+G74</f>
        <v>13000</v>
      </c>
      <c r="H68" s="137">
        <v>0</v>
      </c>
      <c r="I68" s="124">
        <v>0</v>
      </c>
      <c r="J68" s="137">
        <v>0</v>
      </c>
      <c r="K68" s="137">
        <v>0</v>
      </c>
      <c r="L68" s="137">
        <v>0</v>
      </c>
      <c r="M68" s="131">
        <f t="shared" si="0"/>
        <v>40000</v>
      </c>
      <c r="N68" s="131">
        <v>40000</v>
      </c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</row>
    <row r="69" spans="1:61">
      <c r="A69" s="262">
        <v>32211</v>
      </c>
      <c r="B69" s="64" t="s">
        <v>33</v>
      </c>
      <c r="C69" s="97">
        <v>13000</v>
      </c>
      <c r="D69" s="125">
        <v>10000</v>
      </c>
      <c r="E69" s="136">
        <v>0</v>
      </c>
      <c r="F69" s="136">
        <v>0</v>
      </c>
      <c r="G69" s="157">
        <v>3000</v>
      </c>
      <c r="H69" s="136">
        <v>0</v>
      </c>
      <c r="I69" s="111">
        <v>0</v>
      </c>
      <c r="J69" s="136">
        <v>0</v>
      </c>
      <c r="K69" s="136">
        <v>0</v>
      </c>
      <c r="L69" s="136">
        <v>0</v>
      </c>
      <c r="M69" s="97">
        <f t="shared" si="0"/>
        <v>13000</v>
      </c>
      <c r="N69" s="97">
        <v>13000</v>
      </c>
    </row>
    <row r="70" spans="1:61">
      <c r="A70" s="262">
        <v>32212</v>
      </c>
      <c r="B70" s="64" t="s">
        <v>86</v>
      </c>
      <c r="C70" s="97">
        <v>5000</v>
      </c>
      <c r="D70" s="125">
        <v>2000</v>
      </c>
      <c r="E70" s="136">
        <v>0</v>
      </c>
      <c r="F70" s="136">
        <v>0</v>
      </c>
      <c r="G70" s="157">
        <v>3000</v>
      </c>
      <c r="H70" s="136">
        <v>0</v>
      </c>
      <c r="I70" s="111">
        <v>0</v>
      </c>
      <c r="J70" s="136">
        <v>0</v>
      </c>
      <c r="K70" s="136">
        <v>0</v>
      </c>
      <c r="L70" s="136">
        <v>0</v>
      </c>
      <c r="M70" s="97">
        <f t="shared" si="0"/>
        <v>5000</v>
      </c>
      <c r="N70" s="97">
        <v>5000</v>
      </c>
    </row>
    <row r="71" spans="1:61">
      <c r="A71" s="262">
        <v>32213</v>
      </c>
      <c r="B71" s="64" t="s">
        <v>87</v>
      </c>
      <c r="C71" s="97">
        <v>0</v>
      </c>
      <c r="D71" s="125">
        <v>0</v>
      </c>
      <c r="E71" s="136">
        <v>0</v>
      </c>
      <c r="F71" s="136">
        <v>0</v>
      </c>
      <c r="G71" s="157">
        <v>0</v>
      </c>
      <c r="H71" s="136">
        <v>0</v>
      </c>
      <c r="I71" s="111">
        <v>0</v>
      </c>
      <c r="J71" s="136">
        <v>0</v>
      </c>
      <c r="K71" s="136">
        <v>0</v>
      </c>
      <c r="L71" s="136">
        <v>0</v>
      </c>
      <c r="M71" s="97">
        <f t="shared" si="0"/>
        <v>0</v>
      </c>
      <c r="N71" s="97">
        <v>0</v>
      </c>
    </row>
    <row r="72" spans="1:61" ht="36.75">
      <c r="A72" s="262">
        <v>32214</v>
      </c>
      <c r="B72" s="64" t="s">
        <v>88</v>
      </c>
      <c r="C72" s="97">
        <v>6000</v>
      </c>
      <c r="D72" s="125">
        <v>4000</v>
      </c>
      <c r="E72" s="136">
        <v>0</v>
      </c>
      <c r="F72" s="136">
        <v>0</v>
      </c>
      <c r="G72" s="157">
        <v>2000</v>
      </c>
      <c r="H72" s="136">
        <v>0</v>
      </c>
      <c r="I72" s="111">
        <v>0</v>
      </c>
      <c r="J72" s="136">
        <v>0</v>
      </c>
      <c r="K72" s="136">
        <v>0</v>
      </c>
      <c r="L72" s="136">
        <v>0</v>
      </c>
      <c r="M72" s="97">
        <f t="shared" si="0"/>
        <v>6000</v>
      </c>
      <c r="N72" s="97">
        <v>6000</v>
      </c>
    </row>
    <row r="73" spans="1:61">
      <c r="A73" s="262">
        <v>32216</v>
      </c>
      <c r="B73" s="64" t="s">
        <v>89</v>
      </c>
      <c r="C73" s="97">
        <v>8000</v>
      </c>
      <c r="D73" s="125">
        <v>6000</v>
      </c>
      <c r="E73" s="136">
        <v>0</v>
      </c>
      <c r="F73" s="136">
        <v>0</v>
      </c>
      <c r="G73" s="157">
        <v>2000</v>
      </c>
      <c r="H73" s="136">
        <v>0</v>
      </c>
      <c r="I73" s="111">
        <v>0</v>
      </c>
      <c r="J73" s="136">
        <v>0</v>
      </c>
      <c r="K73" s="136">
        <v>0</v>
      </c>
      <c r="L73" s="136">
        <v>0</v>
      </c>
      <c r="M73" s="97">
        <f t="shared" si="0"/>
        <v>8000</v>
      </c>
      <c r="N73" s="97">
        <v>8000</v>
      </c>
    </row>
    <row r="74" spans="1:61" ht="36.75">
      <c r="A74" s="262">
        <v>32219</v>
      </c>
      <c r="B74" s="64" t="s">
        <v>90</v>
      </c>
      <c r="C74" s="97">
        <v>8000</v>
      </c>
      <c r="D74" s="125">
        <v>5000</v>
      </c>
      <c r="E74" s="136">
        <v>0</v>
      </c>
      <c r="F74" s="136">
        <v>0</v>
      </c>
      <c r="G74" s="157">
        <v>3000</v>
      </c>
      <c r="H74" s="136">
        <v>0</v>
      </c>
      <c r="I74" s="111">
        <v>0</v>
      </c>
      <c r="J74" s="136">
        <v>0</v>
      </c>
      <c r="K74" s="136">
        <v>0</v>
      </c>
      <c r="L74" s="136">
        <v>0</v>
      </c>
      <c r="M74" s="97">
        <f t="shared" ref="M74:M105" si="1">SUM(D74:L74)</f>
        <v>8000</v>
      </c>
      <c r="N74" s="97">
        <v>8000</v>
      </c>
    </row>
    <row r="75" spans="1:61" s="58" customFormat="1">
      <c r="A75" s="261">
        <v>3222</v>
      </c>
      <c r="B75" s="62" t="s">
        <v>71</v>
      </c>
      <c r="C75" s="102">
        <v>0</v>
      </c>
      <c r="D75" s="123">
        <v>0</v>
      </c>
      <c r="E75" s="137">
        <v>0</v>
      </c>
      <c r="F75" s="137">
        <v>0</v>
      </c>
      <c r="G75" s="156">
        <v>0</v>
      </c>
      <c r="H75" s="137">
        <v>0</v>
      </c>
      <c r="I75" s="124">
        <v>0</v>
      </c>
      <c r="J75" s="137">
        <v>0</v>
      </c>
      <c r="K75" s="137">
        <v>0</v>
      </c>
      <c r="L75" s="137">
        <v>0</v>
      </c>
      <c r="M75" s="102">
        <f t="shared" si="1"/>
        <v>0</v>
      </c>
      <c r="N75" s="102">
        <v>0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</row>
    <row r="76" spans="1:61" s="58" customFormat="1">
      <c r="A76" s="261">
        <v>3223</v>
      </c>
      <c r="B76" s="62" t="s">
        <v>34</v>
      </c>
      <c r="C76" s="102">
        <v>163500</v>
      </c>
      <c r="D76" s="123">
        <f>D79+D80</f>
        <v>23500</v>
      </c>
      <c r="E76" s="139">
        <f>E77+E79</f>
        <v>130000</v>
      </c>
      <c r="F76" s="139">
        <v>0</v>
      </c>
      <c r="G76" s="156">
        <f>G77+G79+G80</f>
        <v>10000</v>
      </c>
      <c r="H76" s="139">
        <v>0</v>
      </c>
      <c r="I76" s="124">
        <v>0</v>
      </c>
      <c r="J76" s="139">
        <v>0</v>
      </c>
      <c r="K76" s="139">
        <v>0</v>
      </c>
      <c r="L76" s="139">
        <v>0</v>
      </c>
      <c r="M76" s="102">
        <f t="shared" si="1"/>
        <v>163500</v>
      </c>
      <c r="N76" s="102">
        <v>163500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</row>
    <row r="77" spans="1:61">
      <c r="A77" s="262">
        <v>32231</v>
      </c>
      <c r="B77" s="64" t="s">
        <v>34</v>
      </c>
      <c r="C77" s="97">
        <v>50000</v>
      </c>
      <c r="D77" s="125">
        <v>0</v>
      </c>
      <c r="E77" s="151">
        <v>45000</v>
      </c>
      <c r="F77" s="151">
        <v>0</v>
      </c>
      <c r="G77" s="157">
        <v>5000</v>
      </c>
      <c r="H77" s="151">
        <v>0</v>
      </c>
      <c r="I77" s="111">
        <v>0</v>
      </c>
      <c r="J77" s="151">
        <v>0</v>
      </c>
      <c r="K77" s="151">
        <v>0</v>
      </c>
      <c r="L77" s="151">
        <v>0</v>
      </c>
      <c r="M77" s="97">
        <f t="shared" si="1"/>
        <v>50000</v>
      </c>
      <c r="N77" s="97">
        <v>50000</v>
      </c>
    </row>
    <row r="78" spans="1:61">
      <c r="A78" s="262">
        <v>32232</v>
      </c>
      <c r="B78" s="64" t="s">
        <v>91</v>
      </c>
      <c r="C78" s="97">
        <v>0</v>
      </c>
      <c r="D78" s="125">
        <v>0</v>
      </c>
      <c r="E78" s="151">
        <v>0</v>
      </c>
      <c r="F78" s="151">
        <v>0</v>
      </c>
      <c r="G78" s="157">
        <v>0</v>
      </c>
      <c r="H78" s="151">
        <v>0</v>
      </c>
      <c r="I78" s="111">
        <v>0</v>
      </c>
      <c r="J78" s="151">
        <v>0</v>
      </c>
      <c r="K78" s="151">
        <v>0</v>
      </c>
      <c r="L78" s="151">
        <v>0</v>
      </c>
      <c r="M78" s="97">
        <f t="shared" si="1"/>
        <v>0</v>
      </c>
      <c r="N78" s="97">
        <v>0</v>
      </c>
    </row>
    <row r="79" spans="1:61">
      <c r="A79" s="262">
        <v>32233</v>
      </c>
      <c r="B79" s="64" t="s">
        <v>92</v>
      </c>
      <c r="C79" s="97">
        <v>93500</v>
      </c>
      <c r="D79" s="125">
        <v>5500</v>
      </c>
      <c r="E79" s="151">
        <v>85000</v>
      </c>
      <c r="F79" s="151">
        <v>0</v>
      </c>
      <c r="G79" s="157">
        <v>3000</v>
      </c>
      <c r="H79" s="151">
        <v>0</v>
      </c>
      <c r="I79" s="111">
        <v>0</v>
      </c>
      <c r="J79" s="151">
        <v>0</v>
      </c>
      <c r="K79" s="151">
        <v>0</v>
      </c>
      <c r="L79" s="151">
        <v>0</v>
      </c>
      <c r="M79" s="97">
        <f t="shared" si="1"/>
        <v>93500</v>
      </c>
      <c r="N79" s="97">
        <v>93500</v>
      </c>
    </row>
    <row r="80" spans="1:61">
      <c r="A80" s="262">
        <v>32234</v>
      </c>
      <c r="B80" s="64" t="s">
        <v>93</v>
      </c>
      <c r="C80" s="97">
        <v>20000</v>
      </c>
      <c r="D80" s="125">
        <v>18000</v>
      </c>
      <c r="E80" s="151">
        <v>0</v>
      </c>
      <c r="F80" s="151">
        <v>0</v>
      </c>
      <c r="G80" s="157">
        <v>2000</v>
      </c>
      <c r="H80" s="151">
        <v>0</v>
      </c>
      <c r="I80" s="111">
        <v>0</v>
      </c>
      <c r="J80" s="151">
        <v>0</v>
      </c>
      <c r="K80" s="151">
        <v>0</v>
      </c>
      <c r="L80" s="151">
        <v>0</v>
      </c>
      <c r="M80" s="97">
        <f t="shared" si="1"/>
        <v>20000</v>
      </c>
      <c r="N80" s="97">
        <v>20000</v>
      </c>
    </row>
    <row r="81" spans="1:61" ht="36.75">
      <c r="A81" s="262">
        <v>32239</v>
      </c>
      <c r="B81" s="64" t="s">
        <v>94</v>
      </c>
      <c r="C81" s="97">
        <v>0</v>
      </c>
      <c r="D81" s="125">
        <v>0</v>
      </c>
      <c r="E81" s="151">
        <v>0</v>
      </c>
      <c r="F81" s="151">
        <v>0</v>
      </c>
      <c r="G81" s="157">
        <v>0</v>
      </c>
      <c r="H81" s="151">
        <v>0</v>
      </c>
      <c r="I81" s="111">
        <v>0</v>
      </c>
      <c r="J81" s="151">
        <v>0</v>
      </c>
      <c r="K81" s="151">
        <v>0</v>
      </c>
      <c r="L81" s="151">
        <v>0</v>
      </c>
      <c r="M81" s="97">
        <f t="shared" si="1"/>
        <v>0</v>
      </c>
      <c r="N81" s="97">
        <v>0</v>
      </c>
    </row>
    <row r="82" spans="1:61" s="58" customFormat="1">
      <c r="A82" s="261">
        <v>3224</v>
      </c>
      <c r="B82" s="62" t="s">
        <v>35</v>
      </c>
      <c r="C82" s="102">
        <v>38000</v>
      </c>
      <c r="D82" s="123">
        <f>D83+D84+D85</f>
        <v>10000</v>
      </c>
      <c r="E82" s="139">
        <v>0</v>
      </c>
      <c r="F82" s="139">
        <v>0</v>
      </c>
      <c r="G82" s="156">
        <f>G83+G84+G85</f>
        <v>28000</v>
      </c>
      <c r="H82" s="139">
        <v>0</v>
      </c>
      <c r="I82" s="124">
        <v>0</v>
      </c>
      <c r="J82" s="139">
        <v>0</v>
      </c>
      <c r="K82" s="139">
        <v>0</v>
      </c>
      <c r="L82" s="139">
        <v>0</v>
      </c>
      <c r="M82" s="102">
        <f t="shared" si="1"/>
        <v>38000</v>
      </c>
      <c r="N82" s="102">
        <v>38000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</row>
    <row r="83" spans="1:61" s="47" customFormat="1" ht="36.75">
      <c r="A83" s="263">
        <v>32241</v>
      </c>
      <c r="B83" s="66" t="s">
        <v>97</v>
      </c>
      <c r="C83" s="97">
        <v>10000</v>
      </c>
      <c r="D83" s="126">
        <v>0</v>
      </c>
      <c r="E83" s="147">
        <v>0</v>
      </c>
      <c r="F83" s="147">
        <v>0</v>
      </c>
      <c r="G83" s="157">
        <v>10000</v>
      </c>
      <c r="H83" s="147">
        <v>0</v>
      </c>
      <c r="I83" s="127">
        <v>0</v>
      </c>
      <c r="J83" s="147">
        <v>0</v>
      </c>
      <c r="K83" s="147">
        <v>0</v>
      </c>
      <c r="L83" s="147">
        <v>0</v>
      </c>
      <c r="M83" s="97">
        <f t="shared" si="1"/>
        <v>10000</v>
      </c>
      <c r="N83" s="97">
        <v>10000</v>
      </c>
    </row>
    <row r="84" spans="1:61" s="47" customFormat="1" ht="36.75" customHeight="1">
      <c r="A84" s="263">
        <v>32242</v>
      </c>
      <c r="B84" s="66" t="s">
        <v>182</v>
      </c>
      <c r="C84" s="97">
        <v>10000</v>
      </c>
      <c r="D84" s="126">
        <v>2000</v>
      </c>
      <c r="E84" s="147">
        <v>0</v>
      </c>
      <c r="F84" s="147">
        <v>0</v>
      </c>
      <c r="G84" s="157">
        <v>8000</v>
      </c>
      <c r="H84" s="147">
        <v>0</v>
      </c>
      <c r="I84" s="127">
        <v>0</v>
      </c>
      <c r="J84" s="147">
        <v>0</v>
      </c>
      <c r="K84" s="147">
        <v>0</v>
      </c>
      <c r="L84" s="147">
        <v>0</v>
      </c>
      <c r="M84" s="97">
        <f t="shared" si="1"/>
        <v>10000</v>
      </c>
      <c r="N84" s="97">
        <v>10000</v>
      </c>
    </row>
    <row r="85" spans="1:61" s="47" customFormat="1" ht="36.75">
      <c r="A85" s="263">
        <v>32244</v>
      </c>
      <c r="B85" s="66" t="s">
        <v>98</v>
      </c>
      <c r="C85" s="97">
        <v>18000</v>
      </c>
      <c r="D85" s="126">
        <v>8000</v>
      </c>
      <c r="E85" s="147">
        <v>0</v>
      </c>
      <c r="F85" s="147">
        <v>0</v>
      </c>
      <c r="G85" s="157">
        <v>10000</v>
      </c>
      <c r="H85" s="147">
        <v>0</v>
      </c>
      <c r="I85" s="127">
        <v>0</v>
      </c>
      <c r="J85" s="147">
        <v>0</v>
      </c>
      <c r="K85" s="147">
        <v>0</v>
      </c>
      <c r="L85" s="147">
        <v>0</v>
      </c>
      <c r="M85" s="97">
        <f t="shared" si="1"/>
        <v>18000</v>
      </c>
      <c r="N85" s="97">
        <v>18000</v>
      </c>
    </row>
    <row r="86" spans="1:61" s="58" customFormat="1">
      <c r="A86" s="261">
        <v>3225</v>
      </c>
      <c r="B86" s="62" t="s">
        <v>36</v>
      </c>
      <c r="C86" s="102">
        <v>15000</v>
      </c>
      <c r="D86" s="123">
        <v>0</v>
      </c>
      <c r="E86" s="139">
        <v>0</v>
      </c>
      <c r="F86" s="139">
        <v>0</v>
      </c>
      <c r="G86" s="156">
        <f>G87</f>
        <v>15000</v>
      </c>
      <c r="H86" s="139">
        <v>0</v>
      </c>
      <c r="I86" s="124">
        <v>0</v>
      </c>
      <c r="J86" s="139">
        <v>0</v>
      </c>
      <c r="K86" s="139">
        <v>0</v>
      </c>
      <c r="L86" s="139">
        <v>0</v>
      </c>
      <c r="M86" s="102">
        <f t="shared" si="1"/>
        <v>15000</v>
      </c>
      <c r="N86" s="102">
        <v>15000</v>
      </c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</row>
    <row r="87" spans="1:61">
      <c r="A87" s="262">
        <v>32251</v>
      </c>
      <c r="B87" s="64" t="s">
        <v>36</v>
      </c>
      <c r="C87" s="97">
        <v>15000</v>
      </c>
      <c r="D87" s="125">
        <v>0</v>
      </c>
      <c r="E87" s="151">
        <v>0</v>
      </c>
      <c r="F87" s="151">
        <v>0</v>
      </c>
      <c r="G87" s="157">
        <v>15000</v>
      </c>
      <c r="H87" s="151">
        <v>0</v>
      </c>
      <c r="I87" s="111">
        <v>0</v>
      </c>
      <c r="J87" s="151">
        <v>0</v>
      </c>
      <c r="K87" s="151">
        <v>0</v>
      </c>
      <c r="L87" s="151">
        <v>0</v>
      </c>
      <c r="M87" s="97">
        <f t="shared" si="1"/>
        <v>15000</v>
      </c>
      <c r="N87" s="97">
        <v>15000</v>
      </c>
    </row>
    <row r="88" spans="1:61" s="58" customFormat="1">
      <c r="A88" s="261">
        <v>3227</v>
      </c>
      <c r="B88" s="67" t="s">
        <v>58</v>
      </c>
      <c r="C88" s="102">
        <v>10000</v>
      </c>
      <c r="D88" s="123">
        <v>0</v>
      </c>
      <c r="E88" s="139">
        <v>0</v>
      </c>
      <c r="F88" s="139">
        <v>0</v>
      </c>
      <c r="G88" s="156">
        <f>G89</f>
        <v>10000</v>
      </c>
      <c r="H88" s="139">
        <v>0</v>
      </c>
      <c r="I88" s="124">
        <v>0</v>
      </c>
      <c r="J88" s="139">
        <v>0</v>
      </c>
      <c r="K88" s="139">
        <v>0</v>
      </c>
      <c r="L88" s="139">
        <v>0</v>
      </c>
      <c r="M88" s="102">
        <f t="shared" si="1"/>
        <v>10000</v>
      </c>
      <c r="N88" s="102">
        <v>10000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</row>
    <row r="89" spans="1:61" s="47" customFormat="1">
      <c r="A89" s="263">
        <v>32271</v>
      </c>
      <c r="B89" s="68" t="s">
        <v>58</v>
      </c>
      <c r="C89" s="97">
        <v>10000</v>
      </c>
      <c r="D89" s="126">
        <v>0</v>
      </c>
      <c r="E89" s="147">
        <v>0</v>
      </c>
      <c r="F89" s="147">
        <v>0</v>
      </c>
      <c r="G89" s="157">
        <v>10000</v>
      </c>
      <c r="H89" s="147">
        <v>0</v>
      </c>
      <c r="I89" s="127">
        <v>0</v>
      </c>
      <c r="J89" s="147">
        <v>0</v>
      </c>
      <c r="K89" s="147">
        <v>0</v>
      </c>
      <c r="L89" s="147">
        <v>0</v>
      </c>
      <c r="M89" s="97">
        <f t="shared" si="1"/>
        <v>10000</v>
      </c>
      <c r="N89" s="97">
        <v>10000</v>
      </c>
    </row>
    <row r="90" spans="1:61" s="50" customFormat="1">
      <c r="A90" s="256">
        <v>323</v>
      </c>
      <c r="B90" s="53" t="s">
        <v>4</v>
      </c>
      <c r="C90" s="104">
        <v>669400</v>
      </c>
      <c r="D90" s="122">
        <f>D91+D97+D102+D107+D113+D118+D120+D126+D130</f>
        <v>191900</v>
      </c>
      <c r="E90" s="138">
        <f>E102+E107+E113+E120</f>
        <v>132000</v>
      </c>
      <c r="F90" s="138">
        <v>0</v>
      </c>
      <c r="G90" s="158">
        <f>G91+G97+G102+G107+G113+G120+G126+G130</f>
        <v>195500</v>
      </c>
      <c r="H90" s="138">
        <v>0</v>
      </c>
      <c r="I90" s="112">
        <f>I120</f>
        <v>150000</v>
      </c>
      <c r="J90" s="138">
        <v>0</v>
      </c>
      <c r="K90" s="138">
        <v>0</v>
      </c>
      <c r="L90" s="138">
        <v>0</v>
      </c>
      <c r="M90" s="104">
        <f t="shared" si="1"/>
        <v>669400</v>
      </c>
      <c r="N90" s="104">
        <v>669400</v>
      </c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</row>
    <row r="91" spans="1:61" s="58" customFormat="1">
      <c r="A91" s="261">
        <v>3231</v>
      </c>
      <c r="B91" s="61" t="s">
        <v>37</v>
      </c>
      <c r="C91" s="131">
        <v>47000</v>
      </c>
      <c r="D91" s="123">
        <f>D92+D94+D96</f>
        <v>27000</v>
      </c>
      <c r="E91" s="139">
        <v>0</v>
      </c>
      <c r="F91" s="139">
        <v>0</v>
      </c>
      <c r="G91" s="156">
        <f>G92+G94+G95+G96</f>
        <v>20000</v>
      </c>
      <c r="H91" s="139">
        <v>0</v>
      </c>
      <c r="I91" s="139">
        <v>0</v>
      </c>
      <c r="J91" s="139">
        <v>0</v>
      </c>
      <c r="K91" s="139">
        <v>0</v>
      </c>
      <c r="L91" s="139">
        <v>0</v>
      </c>
      <c r="M91" s="131">
        <f t="shared" si="1"/>
        <v>47000</v>
      </c>
      <c r="N91" s="131">
        <v>47000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</row>
    <row r="92" spans="1:61">
      <c r="A92" s="262">
        <v>32311</v>
      </c>
      <c r="B92" s="63" t="s">
        <v>95</v>
      </c>
      <c r="C92" s="97">
        <v>13000</v>
      </c>
      <c r="D92" s="125">
        <v>10000</v>
      </c>
      <c r="E92" s="151">
        <v>0</v>
      </c>
      <c r="F92" s="151">
        <v>0</v>
      </c>
      <c r="G92" s="157">
        <v>3000</v>
      </c>
      <c r="H92" s="151">
        <v>0</v>
      </c>
      <c r="I92" s="151">
        <v>0</v>
      </c>
      <c r="J92" s="151">
        <v>0</v>
      </c>
      <c r="K92" s="151">
        <v>0</v>
      </c>
      <c r="L92" s="151">
        <v>0</v>
      </c>
      <c r="M92" s="97">
        <f t="shared" si="1"/>
        <v>13000</v>
      </c>
      <c r="N92" s="97">
        <v>13000</v>
      </c>
    </row>
    <row r="93" spans="1:61">
      <c r="A93" s="262">
        <v>32312</v>
      </c>
      <c r="B93" s="63" t="s">
        <v>141</v>
      </c>
      <c r="C93" s="97">
        <v>0</v>
      </c>
      <c r="D93" s="125">
        <v>0</v>
      </c>
      <c r="E93" s="151">
        <v>0</v>
      </c>
      <c r="F93" s="151">
        <v>0</v>
      </c>
      <c r="G93" s="157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97">
        <f t="shared" si="1"/>
        <v>0</v>
      </c>
      <c r="N93" s="97">
        <v>0</v>
      </c>
    </row>
    <row r="94" spans="1:61">
      <c r="A94" s="262">
        <v>32313</v>
      </c>
      <c r="B94" s="63" t="s">
        <v>96</v>
      </c>
      <c r="C94" s="97">
        <v>10000</v>
      </c>
      <c r="D94" s="125">
        <v>8000</v>
      </c>
      <c r="E94" s="151">
        <v>0</v>
      </c>
      <c r="F94" s="151">
        <v>0</v>
      </c>
      <c r="G94" s="157">
        <v>2000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97">
        <f t="shared" si="1"/>
        <v>10000</v>
      </c>
      <c r="N94" s="97">
        <v>10000</v>
      </c>
    </row>
    <row r="95" spans="1:61">
      <c r="A95" s="262">
        <v>32314</v>
      </c>
      <c r="B95" s="63" t="s">
        <v>140</v>
      </c>
      <c r="C95" s="97">
        <v>10000</v>
      </c>
      <c r="D95" s="125">
        <v>0</v>
      </c>
      <c r="E95" s="151">
        <v>0</v>
      </c>
      <c r="F95" s="151">
        <v>0</v>
      </c>
      <c r="G95" s="157">
        <v>10000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97">
        <f t="shared" si="1"/>
        <v>10000</v>
      </c>
      <c r="N95" s="97">
        <v>10000</v>
      </c>
    </row>
    <row r="96" spans="1:61">
      <c r="A96" s="262">
        <v>32319</v>
      </c>
      <c r="B96" s="63" t="s">
        <v>139</v>
      </c>
      <c r="C96" s="97">
        <v>14000</v>
      </c>
      <c r="D96" s="125">
        <v>9000</v>
      </c>
      <c r="E96" s="151">
        <v>0</v>
      </c>
      <c r="F96" s="151">
        <v>0</v>
      </c>
      <c r="G96" s="157">
        <v>5000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97">
        <f t="shared" si="1"/>
        <v>14000</v>
      </c>
      <c r="N96" s="97">
        <v>14000</v>
      </c>
    </row>
    <row r="97" spans="1:61" s="58" customFormat="1">
      <c r="A97" s="261">
        <v>3232</v>
      </c>
      <c r="B97" s="61" t="s">
        <v>38</v>
      </c>
      <c r="C97" s="102">
        <v>74000</v>
      </c>
      <c r="D97" s="123">
        <f>D99</f>
        <v>19000</v>
      </c>
      <c r="E97" s="139">
        <v>0</v>
      </c>
      <c r="F97" s="139">
        <v>0</v>
      </c>
      <c r="G97" s="156">
        <f>G98+G99+G100+G101</f>
        <v>55000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02">
        <f t="shared" si="1"/>
        <v>74000</v>
      </c>
      <c r="N97" s="102">
        <v>74000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</row>
    <row r="98" spans="1:61" s="47" customFormat="1">
      <c r="A98" s="263">
        <v>32321</v>
      </c>
      <c r="B98" s="65" t="s">
        <v>101</v>
      </c>
      <c r="C98" s="97">
        <v>10000</v>
      </c>
      <c r="D98" s="126">
        <v>0</v>
      </c>
      <c r="E98" s="147">
        <v>0</v>
      </c>
      <c r="F98" s="147">
        <v>0</v>
      </c>
      <c r="G98" s="157">
        <v>10000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97">
        <f t="shared" si="1"/>
        <v>10000</v>
      </c>
      <c r="N98" s="97">
        <v>10000</v>
      </c>
    </row>
    <row r="99" spans="1:61" s="47" customFormat="1">
      <c r="A99" s="263">
        <v>32322</v>
      </c>
      <c r="B99" s="65" t="s">
        <v>102</v>
      </c>
      <c r="C99" s="97">
        <v>49000</v>
      </c>
      <c r="D99" s="126">
        <v>19000</v>
      </c>
      <c r="E99" s="147">
        <v>0</v>
      </c>
      <c r="F99" s="147">
        <v>0</v>
      </c>
      <c r="G99" s="157">
        <v>30000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97">
        <f t="shared" si="1"/>
        <v>49000</v>
      </c>
      <c r="N99" s="97">
        <v>49000</v>
      </c>
    </row>
    <row r="100" spans="1:61" s="47" customFormat="1">
      <c r="A100" s="263">
        <v>32323</v>
      </c>
      <c r="B100" s="65" t="s">
        <v>103</v>
      </c>
      <c r="C100" s="97">
        <v>5000</v>
      </c>
      <c r="D100" s="126">
        <v>0</v>
      </c>
      <c r="E100" s="147">
        <v>0</v>
      </c>
      <c r="F100" s="147">
        <v>0</v>
      </c>
      <c r="G100" s="157">
        <v>5000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97">
        <f t="shared" si="1"/>
        <v>5000</v>
      </c>
      <c r="N100" s="97">
        <v>5000</v>
      </c>
    </row>
    <row r="101" spans="1:61" s="47" customFormat="1">
      <c r="A101" s="263">
        <v>32329</v>
      </c>
      <c r="B101" s="65" t="s">
        <v>144</v>
      </c>
      <c r="C101" s="97">
        <v>10000</v>
      </c>
      <c r="D101" s="126">
        <v>0</v>
      </c>
      <c r="E101" s="147">
        <v>0</v>
      </c>
      <c r="F101" s="147">
        <v>0</v>
      </c>
      <c r="G101" s="157">
        <v>10000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97">
        <f t="shared" si="1"/>
        <v>10000</v>
      </c>
      <c r="N101" s="97">
        <v>10000</v>
      </c>
    </row>
    <row r="102" spans="1:61" s="58" customFormat="1">
      <c r="A102" s="261">
        <v>3233</v>
      </c>
      <c r="B102" s="61" t="s">
        <v>39</v>
      </c>
      <c r="C102" s="102">
        <v>60000</v>
      </c>
      <c r="D102" s="123">
        <f>D103+D105+D106</f>
        <v>20000</v>
      </c>
      <c r="E102" s="139">
        <f>E103+E105</f>
        <v>20000</v>
      </c>
      <c r="F102" s="139">
        <v>0</v>
      </c>
      <c r="G102" s="156">
        <f>G103+G104+G105+G106</f>
        <v>20000</v>
      </c>
      <c r="H102" s="139">
        <v>0</v>
      </c>
      <c r="I102" s="139">
        <v>0</v>
      </c>
      <c r="J102" s="139">
        <v>0</v>
      </c>
      <c r="K102" s="139">
        <v>0</v>
      </c>
      <c r="L102" s="139">
        <v>0</v>
      </c>
      <c r="M102" s="102">
        <f t="shared" si="1"/>
        <v>60000</v>
      </c>
      <c r="N102" s="102">
        <v>60000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</row>
    <row r="103" spans="1:61" s="47" customFormat="1">
      <c r="A103" s="263">
        <v>32331</v>
      </c>
      <c r="B103" s="65" t="s">
        <v>170</v>
      </c>
      <c r="C103" s="97">
        <v>19000</v>
      </c>
      <c r="D103" s="126">
        <v>5000</v>
      </c>
      <c r="E103" s="147">
        <v>10000</v>
      </c>
      <c r="F103" s="147">
        <v>0</v>
      </c>
      <c r="G103" s="163">
        <v>4000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97">
        <f t="shared" si="1"/>
        <v>19000</v>
      </c>
      <c r="N103" s="97">
        <v>19000</v>
      </c>
    </row>
    <row r="104" spans="1:61">
      <c r="A104" s="262">
        <v>32332</v>
      </c>
      <c r="B104" s="63" t="s">
        <v>99</v>
      </c>
      <c r="C104" s="97">
        <v>8000</v>
      </c>
      <c r="D104" s="125">
        <v>0</v>
      </c>
      <c r="E104" s="151">
        <v>0</v>
      </c>
      <c r="F104" s="151">
        <v>0</v>
      </c>
      <c r="G104" s="157">
        <v>8000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97">
        <f t="shared" si="1"/>
        <v>8000</v>
      </c>
      <c r="N104" s="97">
        <v>8000</v>
      </c>
    </row>
    <row r="105" spans="1:61">
      <c r="A105" s="262">
        <v>32334</v>
      </c>
      <c r="B105" s="63" t="s">
        <v>171</v>
      </c>
      <c r="C105" s="97">
        <v>18000</v>
      </c>
      <c r="D105" s="125">
        <v>5000</v>
      </c>
      <c r="E105" s="151">
        <v>10000</v>
      </c>
      <c r="F105" s="151">
        <v>0</v>
      </c>
      <c r="G105" s="157">
        <v>3000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97">
        <f t="shared" si="1"/>
        <v>18000</v>
      </c>
      <c r="N105" s="97">
        <v>18000</v>
      </c>
    </row>
    <row r="106" spans="1:61">
      <c r="A106" s="262">
        <v>32339</v>
      </c>
      <c r="B106" s="63" t="s">
        <v>100</v>
      </c>
      <c r="C106" s="97">
        <v>15000</v>
      </c>
      <c r="D106" s="125">
        <v>10000</v>
      </c>
      <c r="E106" s="151">
        <v>0</v>
      </c>
      <c r="F106" s="151">
        <v>0</v>
      </c>
      <c r="G106" s="157">
        <v>5000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97">
        <f t="shared" ref="M106:M137" si="2">SUM(D106:L106)</f>
        <v>15000</v>
      </c>
      <c r="N106" s="97">
        <v>15000</v>
      </c>
    </row>
    <row r="107" spans="1:61" s="58" customFormat="1">
      <c r="A107" s="261">
        <v>3234</v>
      </c>
      <c r="B107" s="61" t="s">
        <v>40</v>
      </c>
      <c r="C107" s="102">
        <v>61900</v>
      </c>
      <c r="D107" s="123">
        <f>D108+D109+D112</f>
        <v>5400</v>
      </c>
      <c r="E107" s="139">
        <f>E108+E109+E112</f>
        <v>42000</v>
      </c>
      <c r="F107" s="139">
        <v>0</v>
      </c>
      <c r="G107" s="156">
        <f>G108+G109+G110+G112</f>
        <v>14500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02">
        <f t="shared" si="2"/>
        <v>61900</v>
      </c>
      <c r="N107" s="102">
        <v>61900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</row>
    <row r="108" spans="1:61" s="47" customFormat="1">
      <c r="A108" s="263">
        <v>32341</v>
      </c>
      <c r="B108" s="65" t="s">
        <v>104</v>
      </c>
      <c r="C108" s="97">
        <v>12000</v>
      </c>
      <c r="D108" s="126">
        <v>2000</v>
      </c>
      <c r="E108" s="147">
        <v>7000</v>
      </c>
      <c r="F108" s="147">
        <v>0</v>
      </c>
      <c r="G108" s="157">
        <v>3000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97">
        <f t="shared" si="2"/>
        <v>12000</v>
      </c>
      <c r="N108" s="97">
        <v>12000</v>
      </c>
    </row>
    <row r="109" spans="1:61" s="47" customFormat="1">
      <c r="A109" s="263">
        <v>32342</v>
      </c>
      <c r="B109" s="65" t="s">
        <v>105</v>
      </c>
      <c r="C109" s="97">
        <v>3000</v>
      </c>
      <c r="D109" s="126">
        <v>1000</v>
      </c>
      <c r="E109" s="147">
        <v>1000</v>
      </c>
      <c r="F109" s="147">
        <v>0</v>
      </c>
      <c r="G109" s="157">
        <v>1000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97">
        <f t="shared" si="2"/>
        <v>3000</v>
      </c>
      <c r="N109" s="97">
        <v>3000</v>
      </c>
    </row>
    <row r="110" spans="1:61" s="47" customFormat="1">
      <c r="A110" s="263">
        <v>32343</v>
      </c>
      <c r="B110" s="65" t="s">
        <v>106</v>
      </c>
      <c r="C110" s="97">
        <v>10000</v>
      </c>
      <c r="D110" s="126">
        <v>0</v>
      </c>
      <c r="E110" s="147">
        <v>0</v>
      </c>
      <c r="F110" s="147">
        <v>0</v>
      </c>
      <c r="G110" s="157">
        <v>10000</v>
      </c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97">
        <f t="shared" si="2"/>
        <v>10000</v>
      </c>
      <c r="N110" s="97">
        <v>10000</v>
      </c>
    </row>
    <row r="111" spans="1:61" s="47" customFormat="1">
      <c r="A111" s="263">
        <v>32344</v>
      </c>
      <c r="B111" s="65" t="s">
        <v>107</v>
      </c>
      <c r="C111" s="97">
        <v>0</v>
      </c>
      <c r="D111" s="126">
        <v>0</v>
      </c>
      <c r="E111" s="147">
        <v>0</v>
      </c>
      <c r="F111" s="147">
        <v>0</v>
      </c>
      <c r="G111" s="15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97">
        <f t="shared" si="2"/>
        <v>0</v>
      </c>
      <c r="N111" s="97">
        <v>0</v>
      </c>
    </row>
    <row r="112" spans="1:61" s="47" customFormat="1">
      <c r="A112" s="263">
        <v>32349</v>
      </c>
      <c r="B112" s="65" t="s">
        <v>108</v>
      </c>
      <c r="C112" s="97">
        <v>36900</v>
      </c>
      <c r="D112" s="126">
        <v>2400</v>
      </c>
      <c r="E112" s="147">
        <v>34000</v>
      </c>
      <c r="F112" s="147">
        <v>0</v>
      </c>
      <c r="G112" s="157">
        <v>500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97">
        <f t="shared" si="2"/>
        <v>36900</v>
      </c>
      <c r="N112" s="97">
        <v>36900</v>
      </c>
    </row>
    <row r="113" spans="1:61" s="58" customFormat="1">
      <c r="A113" s="261">
        <v>3235</v>
      </c>
      <c r="B113" s="61" t="s">
        <v>61</v>
      </c>
      <c r="C113" s="102">
        <v>93000</v>
      </c>
      <c r="D113" s="123">
        <f>D116</f>
        <v>28000</v>
      </c>
      <c r="E113" s="139">
        <f>E114</f>
        <v>50000</v>
      </c>
      <c r="F113" s="139">
        <v>0</v>
      </c>
      <c r="G113" s="156">
        <f>G115+G116+G117</f>
        <v>15000</v>
      </c>
      <c r="H113" s="139">
        <v>0</v>
      </c>
      <c r="I113" s="139">
        <v>0</v>
      </c>
      <c r="J113" s="139">
        <v>0</v>
      </c>
      <c r="K113" s="139">
        <v>0</v>
      </c>
      <c r="L113" s="139">
        <v>0</v>
      </c>
      <c r="M113" s="102">
        <f t="shared" si="2"/>
        <v>93000</v>
      </c>
      <c r="N113" s="102">
        <v>93000</v>
      </c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</row>
    <row r="114" spans="1:61">
      <c r="A114" s="262">
        <v>32352</v>
      </c>
      <c r="B114" s="63" t="s">
        <v>109</v>
      </c>
      <c r="C114" s="97">
        <v>50000</v>
      </c>
      <c r="D114" s="125">
        <v>0</v>
      </c>
      <c r="E114" s="151">
        <v>50000</v>
      </c>
      <c r="F114" s="151">
        <v>0</v>
      </c>
      <c r="G114" s="157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97">
        <f t="shared" si="2"/>
        <v>50000</v>
      </c>
      <c r="N114" s="97">
        <v>50000</v>
      </c>
    </row>
    <row r="115" spans="1:61">
      <c r="A115" s="262">
        <v>32353</v>
      </c>
      <c r="B115" s="63" t="s">
        <v>110</v>
      </c>
      <c r="C115" s="97">
        <v>5000</v>
      </c>
      <c r="D115" s="125">
        <v>0</v>
      </c>
      <c r="E115" s="151">
        <v>0</v>
      </c>
      <c r="F115" s="151">
        <v>0</v>
      </c>
      <c r="G115" s="157">
        <v>5000</v>
      </c>
      <c r="H115" s="151">
        <v>0</v>
      </c>
      <c r="I115" s="151">
        <v>0</v>
      </c>
      <c r="J115" s="151">
        <v>0</v>
      </c>
      <c r="K115" s="151">
        <v>0</v>
      </c>
      <c r="L115" s="151">
        <v>0</v>
      </c>
      <c r="M115" s="97">
        <f t="shared" si="2"/>
        <v>5000</v>
      </c>
      <c r="N115" s="97">
        <v>5000</v>
      </c>
    </row>
    <row r="116" spans="1:61" ht="36.75">
      <c r="A116" s="262">
        <v>32355</v>
      </c>
      <c r="B116" s="64" t="s">
        <v>142</v>
      </c>
      <c r="C116" s="97">
        <v>33000</v>
      </c>
      <c r="D116" s="125">
        <v>28000</v>
      </c>
      <c r="E116" s="151">
        <v>0</v>
      </c>
      <c r="F116" s="151">
        <v>0</v>
      </c>
      <c r="G116" s="157">
        <v>5000</v>
      </c>
      <c r="H116" s="151">
        <v>0</v>
      </c>
      <c r="I116" s="151">
        <v>0</v>
      </c>
      <c r="J116" s="151">
        <v>0</v>
      </c>
      <c r="K116" s="151">
        <v>0</v>
      </c>
      <c r="L116" s="151">
        <v>0</v>
      </c>
      <c r="M116" s="97">
        <f t="shared" si="2"/>
        <v>33000</v>
      </c>
      <c r="N116" s="97">
        <v>33000</v>
      </c>
    </row>
    <row r="117" spans="1:61">
      <c r="A117" s="262">
        <v>32359</v>
      </c>
      <c r="B117" s="63" t="s">
        <v>138</v>
      </c>
      <c r="C117" s="97">
        <v>5000</v>
      </c>
      <c r="D117" s="125">
        <v>0</v>
      </c>
      <c r="E117" s="151">
        <v>0</v>
      </c>
      <c r="F117" s="151">
        <v>0</v>
      </c>
      <c r="G117" s="157">
        <v>5000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97">
        <f t="shared" si="2"/>
        <v>5000</v>
      </c>
      <c r="N117" s="97">
        <v>5000</v>
      </c>
    </row>
    <row r="118" spans="1:61" s="58" customFormat="1">
      <c r="A118" s="261">
        <v>3236</v>
      </c>
      <c r="B118" s="61" t="s">
        <v>41</v>
      </c>
      <c r="C118" s="102">
        <v>8000</v>
      </c>
      <c r="D118" s="123">
        <f>D119</f>
        <v>8000</v>
      </c>
      <c r="E118" s="139">
        <v>0</v>
      </c>
      <c r="F118" s="139">
        <v>0</v>
      </c>
      <c r="G118" s="156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02">
        <f t="shared" si="2"/>
        <v>8000</v>
      </c>
      <c r="N118" s="102">
        <v>8000</v>
      </c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</row>
    <row r="119" spans="1:61">
      <c r="A119" s="262">
        <v>32361</v>
      </c>
      <c r="B119" s="63" t="s">
        <v>111</v>
      </c>
      <c r="C119" s="97">
        <v>8000</v>
      </c>
      <c r="D119" s="125">
        <v>8000</v>
      </c>
      <c r="E119" s="151">
        <v>0</v>
      </c>
      <c r="F119" s="151">
        <v>0</v>
      </c>
      <c r="G119" s="157">
        <v>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97">
        <f t="shared" si="2"/>
        <v>8000</v>
      </c>
      <c r="N119" s="97">
        <v>8000</v>
      </c>
    </row>
    <row r="120" spans="1:61" s="58" customFormat="1">
      <c r="A120" s="261">
        <v>3237</v>
      </c>
      <c r="B120" s="61" t="s">
        <v>42</v>
      </c>
      <c r="C120" s="102">
        <v>232000</v>
      </c>
      <c r="D120" s="123">
        <v>30000</v>
      </c>
      <c r="E120" s="139">
        <f>E122</f>
        <v>20000</v>
      </c>
      <c r="F120" s="139">
        <v>0</v>
      </c>
      <c r="G120" s="156">
        <f>G121+G122+G124+G123+G125</f>
        <v>32000</v>
      </c>
      <c r="H120" s="139">
        <v>0</v>
      </c>
      <c r="I120" s="124">
        <f>I122</f>
        <v>150000</v>
      </c>
      <c r="J120" s="139">
        <v>0</v>
      </c>
      <c r="K120" s="139">
        <v>0</v>
      </c>
      <c r="L120" s="139">
        <v>0</v>
      </c>
      <c r="M120" s="102">
        <f t="shared" si="2"/>
        <v>232000</v>
      </c>
      <c r="N120" s="102">
        <v>232000</v>
      </c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</row>
    <row r="121" spans="1:61">
      <c r="A121" s="262">
        <v>32371</v>
      </c>
      <c r="B121" s="63" t="s">
        <v>112</v>
      </c>
      <c r="C121" s="97">
        <v>19000</v>
      </c>
      <c r="D121" s="125">
        <v>15000</v>
      </c>
      <c r="E121" s="151">
        <v>0</v>
      </c>
      <c r="F121" s="151">
        <v>0</v>
      </c>
      <c r="G121" s="157">
        <v>4000</v>
      </c>
      <c r="H121" s="151">
        <v>0</v>
      </c>
      <c r="I121" s="111">
        <v>0</v>
      </c>
      <c r="J121" s="151">
        <v>0</v>
      </c>
      <c r="K121" s="151">
        <v>0</v>
      </c>
      <c r="L121" s="151">
        <v>0</v>
      </c>
      <c r="M121" s="97">
        <f t="shared" si="2"/>
        <v>19000</v>
      </c>
      <c r="N121" s="97">
        <v>19000</v>
      </c>
    </row>
    <row r="122" spans="1:61">
      <c r="A122" s="262">
        <v>32372</v>
      </c>
      <c r="B122" s="63" t="s">
        <v>113</v>
      </c>
      <c r="C122" s="97">
        <v>200000</v>
      </c>
      <c r="D122" s="125">
        <v>15000</v>
      </c>
      <c r="E122" s="151">
        <v>20000</v>
      </c>
      <c r="F122" s="151">
        <v>0</v>
      </c>
      <c r="G122" s="157">
        <v>15000</v>
      </c>
      <c r="H122" s="151">
        <v>0</v>
      </c>
      <c r="I122" s="111">
        <v>150000</v>
      </c>
      <c r="J122" s="151">
        <v>0</v>
      </c>
      <c r="K122" s="151">
        <v>0</v>
      </c>
      <c r="L122" s="151">
        <v>0</v>
      </c>
      <c r="M122" s="97">
        <f t="shared" si="2"/>
        <v>200000</v>
      </c>
      <c r="N122" s="97">
        <v>200000</v>
      </c>
    </row>
    <row r="123" spans="1:61">
      <c r="A123" s="262">
        <v>32373</v>
      </c>
      <c r="B123" s="63" t="s">
        <v>114</v>
      </c>
      <c r="C123" s="97">
        <v>5000</v>
      </c>
      <c r="D123" s="125">
        <v>0</v>
      </c>
      <c r="E123" s="151">
        <v>0</v>
      </c>
      <c r="F123" s="151">
        <v>0</v>
      </c>
      <c r="G123" s="157">
        <v>5000</v>
      </c>
      <c r="H123" s="151">
        <v>0</v>
      </c>
      <c r="I123" s="111">
        <v>0</v>
      </c>
      <c r="J123" s="151">
        <v>0</v>
      </c>
      <c r="K123" s="151">
        <v>0</v>
      </c>
      <c r="L123" s="151">
        <v>0</v>
      </c>
      <c r="M123" s="97">
        <f t="shared" si="2"/>
        <v>5000</v>
      </c>
      <c r="N123" s="97">
        <v>5000</v>
      </c>
    </row>
    <row r="124" spans="1:61">
      <c r="A124" s="262">
        <v>32377</v>
      </c>
      <c r="B124" s="63" t="s">
        <v>183</v>
      </c>
      <c r="C124" s="97">
        <v>3000</v>
      </c>
      <c r="D124" s="125">
        <v>0</v>
      </c>
      <c r="E124" s="151">
        <v>0</v>
      </c>
      <c r="F124" s="151">
        <v>0</v>
      </c>
      <c r="G124" s="157">
        <v>3000</v>
      </c>
      <c r="H124" s="151">
        <v>0</v>
      </c>
      <c r="I124" s="111">
        <v>0</v>
      </c>
      <c r="J124" s="151">
        <v>0</v>
      </c>
      <c r="K124" s="151">
        <v>0</v>
      </c>
      <c r="L124" s="151">
        <v>0</v>
      </c>
      <c r="M124" s="97">
        <f t="shared" si="2"/>
        <v>3000</v>
      </c>
      <c r="N124" s="97">
        <v>3000</v>
      </c>
    </row>
    <row r="125" spans="1:61" ht="19.5" customHeight="1">
      <c r="A125" s="262">
        <v>32379</v>
      </c>
      <c r="B125" s="63" t="s">
        <v>115</v>
      </c>
      <c r="C125" s="97">
        <v>5000</v>
      </c>
      <c r="D125" s="125">
        <v>0</v>
      </c>
      <c r="E125" s="151">
        <v>0</v>
      </c>
      <c r="F125" s="151">
        <v>0</v>
      </c>
      <c r="G125" s="157">
        <v>5000</v>
      </c>
      <c r="H125" s="151">
        <v>0</v>
      </c>
      <c r="I125" s="111">
        <v>0</v>
      </c>
      <c r="J125" s="151">
        <v>0</v>
      </c>
      <c r="K125" s="151">
        <v>0</v>
      </c>
      <c r="L125" s="151">
        <v>0</v>
      </c>
      <c r="M125" s="97">
        <f t="shared" si="2"/>
        <v>5000</v>
      </c>
      <c r="N125" s="97">
        <v>5000</v>
      </c>
    </row>
    <row r="126" spans="1:61" s="58" customFormat="1">
      <c r="A126" s="261">
        <v>3238</v>
      </c>
      <c r="B126" s="61" t="s">
        <v>43</v>
      </c>
      <c r="C126" s="102">
        <v>34000</v>
      </c>
      <c r="D126" s="123">
        <f>D129</f>
        <v>19000</v>
      </c>
      <c r="E126" s="139">
        <v>0</v>
      </c>
      <c r="F126" s="139">
        <v>0</v>
      </c>
      <c r="G126" s="156">
        <f>G127+G128+G129</f>
        <v>15000</v>
      </c>
      <c r="H126" s="139">
        <v>0</v>
      </c>
      <c r="I126" s="124">
        <v>0</v>
      </c>
      <c r="J126" s="139">
        <v>0</v>
      </c>
      <c r="K126" s="139">
        <v>0</v>
      </c>
      <c r="L126" s="139">
        <v>0</v>
      </c>
      <c r="M126" s="102">
        <f t="shared" si="2"/>
        <v>34000</v>
      </c>
      <c r="N126" s="102">
        <v>34000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</row>
    <row r="127" spans="1:61" s="47" customFormat="1">
      <c r="A127" s="263">
        <v>32381</v>
      </c>
      <c r="B127" s="65" t="s">
        <v>137</v>
      </c>
      <c r="C127" s="97">
        <v>5000</v>
      </c>
      <c r="D127" s="126">
        <v>0</v>
      </c>
      <c r="E127" s="147">
        <v>0</v>
      </c>
      <c r="F127" s="147">
        <v>0</v>
      </c>
      <c r="G127" s="157">
        <v>5000</v>
      </c>
      <c r="H127" s="147">
        <v>0</v>
      </c>
      <c r="I127" s="127">
        <v>0</v>
      </c>
      <c r="J127" s="147">
        <v>0</v>
      </c>
      <c r="K127" s="147">
        <v>0</v>
      </c>
      <c r="L127" s="147">
        <v>0</v>
      </c>
      <c r="M127" s="97">
        <f t="shared" si="2"/>
        <v>5000</v>
      </c>
      <c r="N127" s="97">
        <v>5000</v>
      </c>
    </row>
    <row r="128" spans="1:61">
      <c r="A128" s="262">
        <v>32382</v>
      </c>
      <c r="B128" s="63" t="s">
        <v>116</v>
      </c>
      <c r="C128" s="97">
        <v>5000</v>
      </c>
      <c r="D128" s="125">
        <v>0</v>
      </c>
      <c r="E128" s="151">
        <v>0</v>
      </c>
      <c r="F128" s="151">
        <v>0</v>
      </c>
      <c r="G128" s="157">
        <v>5000</v>
      </c>
      <c r="H128" s="151">
        <v>0</v>
      </c>
      <c r="I128" s="111">
        <v>0</v>
      </c>
      <c r="J128" s="151">
        <v>0</v>
      </c>
      <c r="K128" s="151">
        <v>0</v>
      </c>
      <c r="L128" s="151">
        <v>0</v>
      </c>
      <c r="M128" s="97">
        <f t="shared" si="2"/>
        <v>5000</v>
      </c>
      <c r="N128" s="97">
        <v>5000</v>
      </c>
    </row>
    <row r="129" spans="1:61">
      <c r="A129" s="262">
        <v>32389</v>
      </c>
      <c r="B129" s="63" t="s">
        <v>117</v>
      </c>
      <c r="C129" s="97">
        <v>24000</v>
      </c>
      <c r="D129" s="125">
        <v>19000</v>
      </c>
      <c r="E129" s="151">
        <v>0</v>
      </c>
      <c r="F129" s="151">
        <v>0</v>
      </c>
      <c r="G129" s="157">
        <v>5000</v>
      </c>
      <c r="H129" s="151">
        <v>0</v>
      </c>
      <c r="I129" s="111">
        <v>0</v>
      </c>
      <c r="J129" s="151">
        <v>0</v>
      </c>
      <c r="K129" s="151">
        <v>0</v>
      </c>
      <c r="L129" s="151">
        <v>0</v>
      </c>
      <c r="M129" s="97">
        <f t="shared" si="2"/>
        <v>24000</v>
      </c>
      <c r="N129" s="97">
        <v>24000</v>
      </c>
    </row>
    <row r="130" spans="1:61" s="58" customFormat="1">
      <c r="A130" s="261">
        <v>3239</v>
      </c>
      <c r="B130" s="61" t="s">
        <v>44</v>
      </c>
      <c r="C130" s="102">
        <v>59500</v>
      </c>
      <c r="D130" s="123">
        <f>D131+D132+D133+D134+D136</f>
        <v>35500</v>
      </c>
      <c r="E130" s="139">
        <v>0</v>
      </c>
      <c r="F130" s="139">
        <v>0</v>
      </c>
      <c r="G130" s="156">
        <f>G131+G132+G133+G134+G136</f>
        <v>24000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02">
        <f t="shared" si="2"/>
        <v>59500</v>
      </c>
      <c r="N130" s="102">
        <v>59500</v>
      </c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</row>
    <row r="131" spans="1:61" ht="36.75">
      <c r="A131" s="262">
        <v>32391</v>
      </c>
      <c r="B131" s="64" t="s">
        <v>125</v>
      </c>
      <c r="C131" s="97">
        <v>18000</v>
      </c>
      <c r="D131" s="125">
        <v>13000</v>
      </c>
      <c r="E131" s="151">
        <v>0</v>
      </c>
      <c r="F131" s="151">
        <v>0</v>
      </c>
      <c r="G131" s="157">
        <v>5000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97">
        <f t="shared" si="2"/>
        <v>18000</v>
      </c>
      <c r="N131" s="97">
        <v>18000</v>
      </c>
    </row>
    <row r="132" spans="1:61">
      <c r="A132" s="262">
        <v>32392</v>
      </c>
      <c r="B132" s="63" t="s">
        <v>118</v>
      </c>
      <c r="C132" s="97">
        <v>10000</v>
      </c>
      <c r="D132" s="125">
        <v>5000</v>
      </c>
      <c r="E132" s="151">
        <v>0</v>
      </c>
      <c r="F132" s="151">
        <v>0</v>
      </c>
      <c r="G132" s="157">
        <v>5000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97">
        <f t="shared" si="2"/>
        <v>10000</v>
      </c>
      <c r="N132" s="97">
        <v>10000</v>
      </c>
    </row>
    <row r="133" spans="1:61">
      <c r="A133" s="262">
        <v>32394</v>
      </c>
      <c r="B133" s="63" t="s">
        <v>136</v>
      </c>
      <c r="C133" s="97">
        <v>4000</v>
      </c>
      <c r="D133" s="125">
        <v>2000</v>
      </c>
      <c r="E133" s="151">
        <v>0</v>
      </c>
      <c r="F133" s="151">
        <v>0</v>
      </c>
      <c r="G133" s="157">
        <v>2000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97">
        <f t="shared" si="2"/>
        <v>4000</v>
      </c>
      <c r="N133" s="97">
        <v>4000</v>
      </c>
    </row>
    <row r="134" spans="1:61">
      <c r="A134" s="262">
        <v>32395</v>
      </c>
      <c r="B134" s="63" t="s">
        <v>143</v>
      </c>
      <c r="C134" s="97">
        <v>8500</v>
      </c>
      <c r="D134" s="125">
        <v>500</v>
      </c>
      <c r="E134" s="151">
        <v>0</v>
      </c>
      <c r="F134" s="151">
        <v>0</v>
      </c>
      <c r="G134" s="157">
        <v>8000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97">
        <f t="shared" si="2"/>
        <v>8500</v>
      </c>
      <c r="N134" s="97">
        <v>8500</v>
      </c>
    </row>
    <row r="135" spans="1:61">
      <c r="A135" s="262">
        <v>32396</v>
      </c>
      <c r="B135" s="63" t="s">
        <v>119</v>
      </c>
      <c r="C135" s="97">
        <v>0</v>
      </c>
      <c r="D135" s="125">
        <v>0</v>
      </c>
      <c r="E135" s="151">
        <v>0</v>
      </c>
      <c r="F135" s="151">
        <v>0</v>
      </c>
      <c r="G135" s="157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97">
        <f t="shared" si="2"/>
        <v>0</v>
      </c>
      <c r="N135" s="97">
        <v>0</v>
      </c>
    </row>
    <row r="136" spans="1:61">
      <c r="A136" s="262">
        <v>32399</v>
      </c>
      <c r="B136" s="63" t="s">
        <v>120</v>
      </c>
      <c r="C136" s="97">
        <v>19000</v>
      </c>
      <c r="D136" s="125">
        <v>15000</v>
      </c>
      <c r="E136" s="151">
        <v>0</v>
      </c>
      <c r="F136" s="151">
        <v>0</v>
      </c>
      <c r="G136" s="157">
        <v>4000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97">
        <f t="shared" si="2"/>
        <v>19000</v>
      </c>
      <c r="N136" s="97">
        <v>19000</v>
      </c>
    </row>
    <row r="137" spans="1:61" s="50" customFormat="1">
      <c r="A137" s="256">
        <v>324</v>
      </c>
      <c r="B137" s="53" t="s">
        <v>27</v>
      </c>
      <c r="C137" s="104">
        <v>23000</v>
      </c>
      <c r="D137" s="122">
        <f>D140</f>
        <v>15000</v>
      </c>
      <c r="E137" s="152">
        <v>0</v>
      </c>
      <c r="F137" s="152">
        <v>0</v>
      </c>
      <c r="G137" s="158">
        <f>G138</f>
        <v>8000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04">
        <f t="shared" si="2"/>
        <v>23000</v>
      </c>
      <c r="N137" s="104">
        <v>23000</v>
      </c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</row>
    <row r="138" spans="1:61" s="58" customFormat="1">
      <c r="A138" s="261">
        <v>3241</v>
      </c>
      <c r="B138" s="61" t="s">
        <v>27</v>
      </c>
      <c r="C138" s="102">
        <v>23000</v>
      </c>
      <c r="D138" s="123">
        <f>D139+D140</f>
        <v>15000</v>
      </c>
      <c r="E138" s="139">
        <v>0</v>
      </c>
      <c r="F138" s="139">
        <v>0</v>
      </c>
      <c r="G138" s="156">
        <f>G139</f>
        <v>8000</v>
      </c>
      <c r="H138" s="139">
        <v>0</v>
      </c>
      <c r="I138" s="139">
        <v>0</v>
      </c>
      <c r="J138" s="139">
        <v>0</v>
      </c>
      <c r="K138" s="139">
        <v>0</v>
      </c>
      <c r="L138" s="139">
        <v>0</v>
      </c>
      <c r="M138" s="102">
        <f t="shared" ref="M138:M162" si="3">SUM(D138:L138)</f>
        <v>23000</v>
      </c>
      <c r="N138" s="102">
        <v>23000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</row>
    <row r="139" spans="1:61">
      <c r="A139" s="262">
        <v>32411</v>
      </c>
      <c r="B139" s="63" t="s">
        <v>126</v>
      </c>
      <c r="C139" s="97">
        <v>8000</v>
      </c>
      <c r="D139" s="125">
        <v>0</v>
      </c>
      <c r="E139" s="151">
        <v>0</v>
      </c>
      <c r="F139" s="151">
        <v>0</v>
      </c>
      <c r="G139" s="157">
        <v>8000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97">
        <f t="shared" si="3"/>
        <v>8000</v>
      </c>
      <c r="N139" s="97">
        <v>8000</v>
      </c>
    </row>
    <row r="140" spans="1:61">
      <c r="A140" s="262">
        <v>32412</v>
      </c>
      <c r="B140" s="63" t="s">
        <v>135</v>
      </c>
      <c r="C140" s="97">
        <v>15000</v>
      </c>
      <c r="D140" s="125">
        <v>15000</v>
      </c>
      <c r="E140" s="151">
        <v>0</v>
      </c>
      <c r="F140" s="151">
        <v>0</v>
      </c>
      <c r="G140" s="157">
        <v>0</v>
      </c>
      <c r="H140" s="151">
        <v>0</v>
      </c>
      <c r="I140" s="151">
        <v>0</v>
      </c>
      <c r="J140" s="151">
        <v>0</v>
      </c>
      <c r="K140" s="151">
        <v>0</v>
      </c>
      <c r="L140" s="151">
        <v>0</v>
      </c>
      <c r="M140" s="97">
        <f t="shared" si="3"/>
        <v>15000</v>
      </c>
      <c r="N140" s="97">
        <v>15000</v>
      </c>
    </row>
    <row r="141" spans="1:61" s="50" customFormat="1" ht="36.75">
      <c r="A141" s="256">
        <v>329</v>
      </c>
      <c r="B141" s="60" t="s">
        <v>2</v>
      </c>
      <c r="C141" s="104">
        <v>78500</v>
      </c>
      <c r="D141" s="122">
        <f>D142+D146+D148+D153</f>
        <v>27000</v>
      </c>
      <c r="E141" s="152">
        <f>E153</f>
        <v>10000</v>
      </c>
      <c r="F141" s="152">
        <v>0</v>
      </c>
      <c r="G141" s="158">
        <f>G146+G148+G150+G153</f>
        <v>22000</v>
      </c>
      <c r="H141" s="152">
        <v>0</v>
      </c>
      <c r="I141" s="152">
        <f>I150</f>
        <v>19500</v>
      </c>
      <c r="J141" s="152">
        <v>0</v>
      </c>
      <c r="K141" s="152">
        <v>0</v>
      </c>
      <c r="L141" s="152">
        <v>0</v>
      </c>
      <c r="M141" s="104">
        <f t="shared" si="3"/>
        <v>78500</v>
      </c>
      <c r="N141" s="104">
        <v>78500</v>
      </c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</row>
    <row r="142" spans="1:61" s="70" customFormat="1">
      <c r="A142" s="264">
        <v>3292</v>
      </c>
      <c r="B142" s="69" t="s">
        <v>54</v>
      </c>
      <c r="C142" s="102">
        <v>10000</v>
      </c>
      <c r="D142" s="128">
        <f>D143+D144</f>
        <v>10000</v>
      </c>
      <c r="E142" s="145">
        <v>0</v>
      </c>
      <c r="F142" s="145">
        <v>0</v>
      </c>
      <c r="G142" s="156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02">
        <f t="shared" si="3"/>
        <v>10000</v>
      </c>
      <c r="N142" s="102">
        <v>10000</v>
      </c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</row>
    <row r="143" spans="1:61" s="51" customFormat="1" ht="36.75">
      <c r="A143" s="265">
        <v>32921</v>
      </c>
      <c r="B143" s="71" t="s">
        <v>133</v>
      </c>
      <c r="C143" s="97">
        <v>3000</v>
      </c>
      <c r="D143" s="129">
        <v>3000</v>
      </c>
      <c r="E143" s="141">
        <v>0</v>
      </c>
      <c r="F143" s="141">
        <v>0</v>
      </c>
      <c r="G143" s="157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97">
        <f t="shared" si="3"/>
        <v>3000</v>
      </c>
      <c r="N143" s="97">
        <v>3000</v>
      </c>
    </row>
    <row r="144" spans="1:61" s="51" customFormat="1" ht="36.75">
      <c r="A144" s="265">
        <v>32922</v>
      </c>
      <c r="B144" s="71" t="s">
        <v>134</v>
      </c>
      <c r="C144" s="97">
        <v>7000</v>
      </c>
      <c r="D144" s="129">
        <v>7000</v>
      </c>
      <c r="E144" s="141">
        <v>0</v>
      </c>
      <c r="F144" s="141">
        <v>0</v>
      </c>
      <c r="G144" s="157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97">
        <f t="shared" si="3"/>
        <v>7000</v>
      </c>
      <c r="N144" s="97">
        <v>7000</v>
      </c>
    </row>
    <row r="145" spans="1:61" s="50" customFormat="1">
      <c r="A145" s="266">
        <v>32923</v>
      </c>
      <c r="B145" s="72" t="s">
        <v>121</v>
      </c>
      <c r="C145" s="97">
        <v>0</v>
      </c>
      <c r="D145" s="130">
        <v>0</v>
      </c>
      <c r="E145" s="148">
        <v>0</v>
      </c>
      <c r="F145" s="148">
        <v>0</v>
      </c>
      <c r="G145" s="157">
        <v>0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97">
        <f t="shared" si="3"/>
        <v>0</v>
      </c>
      <c r="N145" s="97">
        <v>0</v>
      </c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</row>
    <row r="146" spans="1:61" s="70" customFormat="1">
      <c r="A146" s="264">
        <v>3293</v>
      </c>
      <c r="B146" s="69" t="s">
        <v>45</v>
      </c>
      <c r="C146" s="102">
        <v>14000</v>
      </c>
      <c r="D146" s="128">
        <f>D147</f>
        <v>10000</v>
      </c>
      <c r="E146" s="145">
        <v>0</v>
      </c>
      <c r="F146" s="145">
        <v>0</v>
      </c>
      <c r="G146" s="156">
        <f>G147</f>
        <v>4000</v>
      </c>
      <c r="H146" s="145">
        <v>0</v>
      </c>
      <c r="I146" s="145">
        <v>0</v>
      </c>
      <c r="J146" s="145">
        <v>0</v>
      </c>
      <c r="K146" s="145">
        <v>0</v>
      </c>
      <c r="L146" s="145">
        <v>0</v>
      </c>
      <c r="M146" s="102">
        <f t="shared" si="3"/>
        <v>14000</v>
      </c>
      <c r="N146" s="102">
        <v>14000</v>
      </c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</row>
    <row r="147" spans="1:61" s="50" customFormat="1">
      <c r="A147" s="257">
        <v>32931</v>
      </c>
      <c r="B147" s="73" t="s">
        <v>45</v>
      </c>
      <c r="C147" s="97">
        <v>14000</v>
      </c>
      <c r="D147" s="116">
        <v>10000</v>
      </c>
      <c r="E147" s="153">
        <v>0</v>
      </c>
      <c r="F147" s="153">
        <v>0</v>
      </c>
      <c r="G147" s="157">
        <v>4000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97">
        <f t="shared" si="3"/>
        <v>14000</v>
      </c>
      <c r="N147" s="97">
        <v>14000</v>
      </c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</row>
    <row r="148" spans="1:61" s="58" customFormat="1">
      <c r="A148" s="264">
        <v>3294</v>
      </c>
      <c r="B148" s="69" t="s">
        <v>46</v>
      </c>
      <c r="C148" s="102">
        <v>6000</v>
      </c>
      <c r="D148" s="128">
        <f>D149</f>
        <v>2000</v>
      </c>
      <c r="E148" s="145">
        <v>0</v>
      </c>
      <c r="F148" s="145">
        <v>0</v>
      </c>
      <c r="G148" s="156">
        <f>G149</f>
        <v>4000</v>
      </c>
      <c r="H148" s="145">
        <v>0</v>
      </c>
      <c r="I148" s="145">
        <v>0</v>
      </c>
      <c r="J148" s="145">
        <v>0</v>
      </c>
      <c r="K148" s="145">
        <v>0</v>
      </c>
      <c r="L148" s="145">
        <v>0</v>
      </c>
      <c r="M148" s="102">
        <f t="shared" si="3"/>
        <v>6000</v>
      </c>
      <c r="N148" s="102">
        <v>6000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</row>
    <row r="149" spans="1:61">
      <c r="A149" s="257">
        <v>32941</v>
      </c>
      <c r="B149" s="73" t="s">
        <v>122</v>
      </c>
      <c r="C149" s="97">
        <v>6000</v>
      </c>
      <c r="D149" s="116">
        <v>2000</v>
      </c>
      <c r="E149" s="153">
        <v>0</v>
      </c>
      <c r="F149" s="153">
        <v>0</v>
      </c>
      <c r="G149" s="157">
        <v>4000</v>
      </c>
      <c r="H149" s="153">
        <v>0</v>
      </c>
      <c r="I149" s="153">
        <v>0</v>
      </c>
      <c r="J149" s="153">
        <v>0</v>
      </c>
      <c r="K149" s="153">
        <v>0</v>
      </c>
      <c r="L149" s="153">
        <v>0</v>
      </c>
      <c r="M149" s="97">
        <f t="shared" si="3"/>
        <v>6000</v>
      </c>
      <c r="N149" s="97">
        <v>6000</v>
      </c>
    </row>
    <row r="150" spans="1:61" s="58" customFormat="1">
      <c r="A150" s="261">
        <v>3295</v>
      </c>
      <c r="B150" s="74" t="s">
        <v>55</v>
      </c>
      <c r="C150" s="102">
        <v>24500</v>
      </c>
      <c r="D150" s="123">
        <v>0</v>
      </c>
      <c r="E150" s="139">
        <v>0</v>
      </c>
      <c r="F150" s="139">
        <v>0</v>
      </c>
      <c r="G150" s="156">
        <f>G152</f>
        <v>5000</v>
      </c>
      <c r="H150" s="139">
        <v>0</v>
      </c>
      <c r="I150" s="139">
        <f>I151</f>
        <v>19500</v>
      </c>
      <c r="J150" s="139">
        <v>0</v>
      </c>
      <c r="K150" s="139">
        <v>0</v>
      </c>
      <c r="L150" s="139">
        <v>0</v>
      </c>
      <c r="M150" s="102">
        <f t="shared" si="3"/>
        <v>24500</v>
      </c>
      <c r="N150" s="102">
        <v>24500</v>
      </c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</row>
    <row r="151" spans="1:61" s="47" customFormat="1">
      <c r="A151" s="265">
        <v>32955</v>
      </c>
      <c r="B151" s="75" t="s">
        <v>150</v>
      </c>
      <c r="C151" s="97">
        <v>19500</v>
      </c>
      <c r="D151" s="129">
        <v>0</v>
      </c>
      <c r="E151" s="141">
        <v>0</v>
      </c>
      <c r="F151" s="141">
        <v>0</v>
      </c>
      <c r="G151" s="163">
        <v>0</v>
      </c>
      <c r="H151" s="141">
        <v>0</v>
      </c>
      <c r="I151" s="141">
        <v>19500</v>
      </c>
      <c r="J151" s="141">
        <v>0</v>
      </c>
      <c r="K151" s="141">
        <v>0</v>
      </c>
      <c r="L151" s="141">
        <v>0</v>
      </c>
      <c r="M151" s="97">
        <f t="shared" si="3"/>
        <v>19500</v>
      </c>
      <c r="N151" s="97">
        <v>19500</v>
      </c>
    </row>
    <row r="152" spans="1:61" s="47" customFormat="1">
      <c r="A152" s="265">
        <v>32953</v>
      </c>
      <c r="B152" s="75" t="s">
        <v>132</v>
      </c>
      <c r="C152" s="97">
        <v>5000</v>
      </c>
      <c r="D152" s="129">
        <v>0</v>
      </c>
      <c r="E152" s="141">
        <v>0</v>
      </c>
      <c r="F152" s="141">
        <v>0</v>
      </c>
      <c r="G152" s="157">
        <v>5000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97">
        <f t="shared" si="3"/>
        <v>5000</v>
      </c>
      <c r="N152" s="97">
        <v>5000</v>
      </c>
    </row>
    <row r="153" spans="1:61" s="58" customFormat="1" ht="36.75">
      <c r="A153" s="264">
        <v>3299</v>
      </c>
      <c r="B153" s="69" t="s">
        <v>2</v>
      </c>
      <c r="C153" s="102">
        <v>24000</v>
      </c>
      <c r="D153" s="128">
        <f>D155</f>
        <v>5000</v>
      </c>
      <c r="E153" s="145">
        <f>E155</f>
        <v>10000</v>
      </c>
      <c r="F153" s="145">
        <v>0</v>
      </c>
      <c r="G153" s="156">
        <f>G154+G155</f>
        <v>9000</v>
      </c>
      <c r="H153" s="145">
        <v>0</v>
      </c>
      <c r="I153" s="145">
        <v>0</v>
      </c>
      <c r="J153" s="145">
        <v>0</v>
      </c>
      <c r="K153" s="145">
        <v>0</v>
      </c>
      <c r="L153" s="145">
        <v>0</v>
      </c>
      <c r="M153" s="102">
        <f t="shared" si="3"/>
        <v>24000</v>
      </c>
      <c r="N153" s="102">
        <v>24000</v>
      </c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</row>
    <row r="154" spans="1:61" ht="54.75">
      <c r="A154" s="257">
        <v>32991</v>
      </c>
      <c r="B154" s="73" t="s">
        <v>124</v>
      </c>
      <c r="C154" s="97">
        <v>5000</v>
      </c>
      <c r="D154" s="116">
        <v>0</v>
      </c>
      <c r="E154" s="153">
        <v>0</v>
      </c>
      <c r="F154" s="153">
        <v>0</v>
      </c>
      <c r="G154" s="157">
        <v>5000</v>
      </c>
      <c r="H154" s="153">
        <v>0</v>
      </c>
      <c r="I154" s="153">
        <v>0</v>
      </c>
      <c r="J154" s="153">
        <v>0</v>
      </c>
      <c r="K154" s="153">
        <v>0</v>
      </c>
      <c r="L154" s="153">
        <v>0</v>
      </c>
      <c r="M154" s="97">
        <f t="shared" si="3"/>
        <v>5000</v>
      </c>
      <c r="N154" s="97">
        <v>5000</v>
      </c>
    </row>
    <row r="155" spans="1:61" ht="36.75">
      <c r="A155" s="257">
        <v>32999</v>
      </c>
      <c r="B155" s="73" t="s">
        <v>2</v>
      </c>
      <c r="C155" s="105">
        <v>19000</v>
      </c>
      <c r="D155" s="116">
        <v>5000</v>
      </c>
      <c r="E155" s="153">
        <v>10000</v>
      </c>
      <c r="F155" s="153">
        <v>0</v>
      </c>
      <c r="G155" s="157">
        <v>4000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05">
        <f t="shared" si="3"/>
        <v>19000</v>
      </c>
      <c r="N155" s="105">
        <v>19000</v>
      </c>
    </row>
    <row r="156" spans="1:61" ht="19.5" thickBot="1">
      <c r="A156" s="259">
        <v>34</v>
      </c>
      <c r="B156" s="48" t="s">
        <v>5</v>
      </c>
      <c r="C156" s="134">
        <v>10000</v>
      </c>
      <c r="D156" s="117">
        <f>D157</f>
        <v>5000</v>
      </c>
      <c r="E156" s="149">
        <v>0</v>
      </c>
      <c r="F156" s="149">
        <v>0</v>
      </c>
      <c r="G156" s="159">
        <f>G157</f>
        <v>5000</v>
      </c>
      <c r="H156" s="149">
        <v>0</v>
      </c>
      <c r="I156" s="149">
        <v>0</v>
      </c>
      <c r="J156" s="149">
        <v>0</v>
      </c>
      <c r="K156" s="149">
        <v>0</v>
      </c>
      <c r="L156" s="149">
        <v>0</v>
      </c>
      <c r="M156" s="134">
        <f t="shared" si="3"/>
        <v>10000</v>
      </c>
      <c r="N156" s="134">
        <v>10000</v>
      </c>
    </row>
    <row r="157" spans="1:61" s="50" customFormat="1">
      <c r="A157" s="254">
        <v>343</v>
      </c>
      <c r="B157" s="49" t="s">
        <v>6</v>
      </c>
      <c r="C157" s="132">
        <v>10000</v>
      </c>
      <c r="D157" s="118">
        <f>D158</f>
        <v>5000</v>
      </c>
      <c r="E157" s="135">
        <v>0</v>
      </c>
      <c r="F157" s="135">
        <v>0</v>
      </c>
      <c r="G157" s="160">
        <f>G158+G161+G162</f>
        <v>5000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2">
        <f t="shared" si="3"/>
        <v>10000</v>
      </c>
      <c r="N157" s="132">
        <v>10000</v>
      </c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</row>
    <row r="158" spans="1:61" s="70" customFormat="1">
      <c r="A158" s="267">
        <v>3431</v>
      </c>
      <c r="B158" s="61" t="s">
        <v>47</v>
      </c>
      <c r="C158" s="133">
        <v>8500</v>
      </c>
      <c r="D158" s="123">
        <f>D159</f>
        <v>5000</v>
      </c>
      <c r="E158" s="139">
        <v>0</v>
      </c>
      <c r="F158" s="139">
        <v>0</v>
      </c>
      <c r="G158" s="156">
        <f>G159+G160</f>
        <v>3500</v>
      </c>
      <c r="H158" s="139">
        <v>0</v>
      </c>
      <c r="I158" s="139">
        <v>0</v>
      </c>
      <c r="J158" s="139">
        <v>0</v>
      </c>
      <c r="K158" s="139">
        <v>0</v>
      </c>
      <c r="L158" s="139">
        <v>0</v>
      </c>
      <c r="M158" s="133">
        <f t="shared" si="3"/>
        <v>8500</v>
      </c>
      <c r="N158" s="133">
        <v>8500</v>
      </c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</row>
    <row r="159" spans="1:61" s="50" customFormat="1">
      <c r="A159" s="268">
        <v>34311</v>
      </c>
      <c r="B159" s="63" t="s">
        <v>123</v>
      </c>
      <c r="C159" s="105">
        <v>8000</v>
      </c>
      <c r="D159" s="125">
        <v>5000</v>
      </c>
      <c r="E159" s="151">
        <v>0</v>
      </c>
      <c r="F159" s="151">
        <v>0</v>
      </c>
      <c r="G159" s="157">
        <v>3000</v>
      </c>
      <c r="H159" s="151">
        <v>0</v>
      </c>
      <c r="I159" s="151">
        <v>0</v>
      </c>
      <c r="J159" s="151">
        <v>0</v>
      </c>
      <c r="K159" s="151">
        <v>0</v>
      </c>
      <c r="L159" s="151">
        <v>0</v>
      </c>
      <c r="M159" s="105">
        <f t="shared" si="3"/>
        <v>8000</v>
      </c>
      <c r="N159" s="105">
        <v>8000</v>
      </c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</row>
    <row r="160" spans="1:61" s="50" customFormat="1">
      <c r="A160" s="262">
        <v>34312</v>
      </c>
      <c r="B160" s="63" t="s">
        <v>172</v>
      </c>
      <c r="C160" s="105">
        <v>500</v>
      </c>
      <c r="D160" s="125">
        <v>0</v>
      </c>
      <c r="E160" s="151">
        <v>0</v>
      </c>
      <c r="F160" s="151">
        <v>0</v>
      </c>
      <c r="G160" s="157">
        <v>500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05">
        <f t="shared" si="3"/>
        <v>500</v>
      </c>
      <c r="N160" s="105">
        <v>500</v>
      </c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</row>
    <row r="161" spans="1:61" s="70" customFormat="1">
      <c r="A161" s="267">
        <v>3432</v>
      </c>
      <c r="B161" s="61" t="s">
        <v>65</v>
      </c>
      <c r="C161" s="133">
        <v>1000</v>
      </c>
      <c r="D161" s="123">
        <v>0</v>
      </c>
      <c r="E161" s="139">
        <v>0</v>
      </c>
      <c r="F161" s="139">
        <v>0</v>
      </c>
      <c r="G161" s="156">
        <v>1000</v>
      </c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3">
        <f t="shared" si="3"/>
        <v>1000</v>
      </c>
      <c r="N161" s="133">
        <v>1000</v>
      </c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</row>
    <row r="162" spans="1:61" s="58" customFormat="1">
      <c r="A162" s="261">
        <v>3433</v>
      </c>
      <c r="B162" s="74" t="s">
        <v>53</v>
      </c>
      <c r="C162" s="133">
        <v>500</v>
      </c>
      <c r="D162" s="123">
        <v>0</v>
      </c>
      <c r="E162" s="139">
        <v>0</v>
      </c>
      <c r="F162" s="139">
        <v>0</v>
      </c>
      <c r="G162" s="156">
        <v>500</v>
      </c>
      <c r="H162" s="139">
        <v>0</v>
      </c>
      <c r="I162" s="139">
        <v>0</v>
      </c>
      <c r="J162" s="139">
        <v>0</v>
      </c>
      <c r="K162" s="139">
        <v>0</v>
      </c>
      <c r="L162" s="139">
        <v>0</v>
      </c>
      <c r="M162" s="133">
        <f t="shared" si="3"/>
        <v>500</v>
      </c>
      <c r="N162" s="133">
        <v>500</v>
      </c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</row>
    <row r="163" spans="1:61">
      <c r="A163" s="269">
        <v>4</v>
      </c>
      <c r="B163" s="103"/>
      <c r="C163" s="98">
        <f>C167</f>
        <v>181850</v>
      </c>
      <c r="D163" s="146">
        <v>0</v>
      </c>
      <c r="E163" s="146">
        <f>E167</f>
        <v>22350</v>
      </c>
      <c r="F163" s="146">
        <v>0</v>
      </c>
      <c r="G163" s="161">
        <f>G167</f>
        <v>159500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98">
        <f>M167</f>
        <v>211850</v>
      </c>
      <c r="N163" s="98">
        <f>M163</f>
        <v>211850</v>
      </c>
    </row>
    <row r="164" spans="1:61" ht="54.75">
      <c r="A164" s="258">
        <v>41</v>
      </c>
      <c r="B164" s="76" t="s">
        <v>64</v>
      </c>
      <c r="C164" s="101">
        <v>0</v>
      </c>
      <c r="D164" s="150">
        <v>0</v>
      </c>
      <c r="E164" s="150">
        <v>0</v>
      </c>
      <c r="F164" s="150">
        <v>0</v>
      </c>
      <c r="G164" s="162">
        <v>0</v>
      </c>
      <c r="H164" s="150">
        <v>0</v>
      </c>
      <c r="I164" s="150">
        <v>0</v>
      </c>
      <c r="J164" s="150">
        <v>0</v>
      </c>
      <c r="K164" s="150">
        <v>0</v>
      </c>
      <c r="L164" s="150">
        <v>0</v>
      </c>
      <c r="M164" s="101">
        <f>SUM(D164:L164)</f>
        <v>0</v>
      </c>
      <c r="N164" s="101">
        <v>0</v>
      </c>
    </row>
    <row r="165" spans="1:61">
      <c r="A165" s="258">
        <v>412</v>
      </c>
      <c r="B165" s="77" t="s">
        <v>62</v>
      </c>
      <c r="C165" s="101">
        <v>0</v>
      </c>
      <c r="D165" s="150">
        <v>0</v>
      </c>
      <c r="E165" s="150">
        <v>0</v>
      </c>
      <c r="F165" s="150">
        <v>0</v>
      </c>
      <c r="G165" s="162">
        <v>0</v>
      </c>
      <c r="H165" s="150">
        <v>0</v>
      </c>
      <c r="I165" s="150">
        <v>0</v>
      </c>
      <c r="J165" s="150">
        <v>0</v>
      </c>
      <c r="K165" s="150">
        <v>0</v>
      </c>
      <c r="L165" s="150">
        <v>0</v>
      </c>
      <c r="M165" s="101">
        <f>SUM(D165:L165)</f>
        <v>0</v>
      </c>
      <c r="N165" s="101">
        <v>0</v>
      </c>
    </row>
    <row r="166" spans="1:61">
      <c r="A166" s="265">
        <v>4124</v>
      </c>
      <c r="B166" s="75" t="s">
        <v>63</v>
      </c>
      <c r="C166" s="97">
        <v>0</v>
      </c>
      <c r="D166" s="141">
        <v>0</v>
      </c>
      <c r="E166" s="141">
        <v>0</v>
      </c>
      <c r="F166" s="141">
        <v>0</v>
      </c>
      <c r="G166" s="157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97">
        <f>SUM(D166:L166)</f>
        <v>0</v>
      </c>
      <c r="N166" s="97">
        <v>0</v>
      </c>
    </row>
    <row r="167" spans="1:61" ht="55.5" thickBot="1">
      <c r="A167" s="259">
        <v>42</v>
      </c>
      <c r="B167" s="78" t="s">
        <v>21</v>
      </c>
      <c r="C167" s="99">
        <f>C168+C184</f>
        <v>181850</v>
      </c>
      <c r="D167" s="149">
        <v>0</v>
      </c>
      <c r="E167" s="149">
        <f>E168</f>
        <v>22350</v>
      </c>
      <c r="F167" s="149">
        <v>0</v>
      </c>
      <c r="G167" s="159">
        <f>G168+G184</f>
        <v>159500</v>
      </c>
      <c r="H167" s="149">
        <v>0</v>
      </c>
      <c r="I167" s="149">
        <v>0</v>
      </c>
      <c r="J167" s="149">
        <v>0</v>
      </c>
      <c r="K167" s="149">
        <v>0</v>
      </c>
      <c r="L167" s="149">
        <v>0</v>
      </c>
      <c r="M167" s="99">
        <f>M168+M184</f>
        <v>211850</v>
      </c>
      <c r="N167" s="99">
        <f>M167</f>
        <v>211850</v>
      </c>
    </row>
    <row r="168" spans="1:61" s="50" customFormat="1">
      <c r="A168" s="254">
        <v>422</v>
      </c>
      <c r="B168" s="79" t="s">
        <v>22</v>
      </c>
      <c r="C168" s="100">
        <f>C169+C173+C177+C181</f>
        <v>164850</v>
      </c>
      <c r="D168" s="135">
        <v>0</v>
      </c>
      <c r="E168" s="135">
        <f>E181</f>
        <v>22350</v>
      </c>
      <c r="F168" s="135">
        <v>0</v>
      </c>
      <c r="G168" s="160">
        <f>G169+G173+G177+G181</f>
        <v>142500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00">
        <f>M169+M173+M177+M181</f>
        <v>194850</v>
      </c>
      <c r="N168" s="100">
        <f>M168</f>
        <v>194850</v>
      </c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</row>
    <row r="169" spans="1:61" s="58" customFormat="1">
      <c r="A169" s="260">
        <v>4221</v>
      </c>
      <c r="B169" s="80" t="s">
        <v>48</v>
      </c>
      <c r="C169" s="102">
        <v>35000</v>
      </c>
      <c r="D169" s="137">
        <v>0</v>
      </c>
      <c r="E169" s="137">
        <v>0</v>
      </c>
      <c r="F169" s="137">
        <v>0</v>
      </c>
      <c r="G169" s="156">
        <f>G170+G171+G172</f>
        <v>35000</v>
      </c>
      <c r="H169" s="137">
        <v>0</v>
      </c>
      <c r="I169" s="137">
        <v>0</v>
      </c>
      <c r="J169" s="137">
        <v>0</v>
      </c>
      <c r="K169" s="137">
        <v>0</v>
      </c>
      <c r="L169" s="137">
        <v>0</v>
      </c>
      <c r="M169" s="102">
        <f t="shared" ref="M169:M180" si="4">SUM(D169:L169)</f>
        <v>35000</v>
      </c>
      <c r="N169" s="102">
        <v>35000</v>
      </c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</row>
    <row r="170" spans="1:61">
      <c r="A170" s="270">
        <v>42211</v>
      </c>
      <c r="B170" s="81" t="s">
        <v>127</v>
      </c>
      <c r="C170" s="97">
        <v>15000</v>
      </c>
      <c r="D170" s="142">
        <v>0</v>
      </c>
      <c r="E170" s="142">
        <v>0</v>
      </c>
      <c r="F170" s="142">
        <v>0</v>
      </c>
      <c r="G170" s="157">
        <v>15000</v>
      </c>
      <c r="H170" s="142">
        <v>0</v>
      </c>
      <c r="I170" s="142">
        <v>0</v>
      </c>
      <c r="J170" s="142">
        <v>0</v>
      </c>
      <c r="K170" s="142">
        <v>0</v>
      </c>
      <c r="L170" s="142">
        <v>0</v>
      </c>
      <c r="M170" s="97">
        <f t="shared" si="4"/>
        <v>15000</v>
      </c>
      <c r="N170" s="97">
        <v>15000</v>
      </c>
    </row>
    <row r="171" spans="1:61">
      <c r="A171" s="270">
        <v>42212</v>
      </c>
      <c r="B171" s="81" t="s">
        <v>145</v>
      </c>
      <c r="C171" s="97">
        <v>10000</v>
      </c>
      <c r="D171" s="142">
        <v>0</v>
      </c>
      <c r="E171" s="142">
        <v>0</v>
      </c>
      <c r="F171" s="142">
        <v>0</v>
      </c>
      <c r="G171" s="157">
        <v>10000</v>
      </c>
      <c r="H171" s="142">
        <v>0</v>
      </c>
      <c r="I171" s="142">
        <v>0</v>
      </c>
      <c r="J171" s="142">
        <v>0</v>
      </c>
      <c r="K171" s="142">
        <v>0</v>
      </c>
      <c r="L171" s="142">
        <v>0</v>
      </c>
      <c r="M171" s="97">
        <f t="shared" si="4"/>
        <v>10000</v>
      </c>
      <c r="N171" s="97">
        <v>10000</v>
      </c>
    </row>
    <row r="172" spans="1:61">
      <c r="A172" s="270">
        <v>42219</v>
      </c>
      <c r="B172" s="81" t="s">
        <v>128</v>
      </c>
      <c r="C172" s="97">
        <v>10000</v>
      </c>
      <c r="D172" s="142">
        <v>0</v>
      </c>
      <c r="E172" s="142">
        <v>0</v>
      </c>
      <c r="F172" s="142">
        <v>0</v>
      </c>
      <c r="G172" s="157">
        <v>10000</v>
      </c>
      <c r="H172" s="142">
        <v>0</v>
      </c>
      <c r="I172" s="142">
        <v>0</v>
      </c>
      <c r="J172" s="142">
        <v>0</v>
      </c>
      <c r="K172" s="142">
        <v>0</v>
      </c>
      <c r="L172" s="142">
        <v>0</v>
      </c>
      <c r="M172" s="97">
        <f t="shared" si="4"/>
        <v>10000</v>
      </c>
      <c r="N172" s="97">
        <v>10000</v>
      </c>
    </row>
    <row r="173" spans="1:61" s="58" customFormat="1">
      <c r="A173" s="260">
        <v>4222</v>
      </c>
      <c r="B173" s="80" t="s">
        <v>49</v>
      </c>
      <c r="C173" s="102">
        <v>18000</v>
      </c>
      <c r="D173" s="137">
        <v>0</v>
      </c>
      <c r="E173" s="137">
        <v>0</v>
      </c>
      <c r="F173" s="137">
        <v>0</v>
      </c>
      <c r="G173" s="156">
        <f>G174+G175+G176</f>
        <v>18000</v>
      </c>
      <c r="H173" s="137">
        <v>0</v>
      </c>
      <c r="I173" s="137">
        <v>0</v>
      </c>
      <c r="J173" s="137">
        <v>0</v>
      </c>
      <c r="K173" s="137">
        <v>0</v>
      </c>
      <c r="L173" s="137">
        <v>0</v>
      </c>
      <c r="M173" s="102">
        <f t="shared" si="4"/>
        <v>18000</v>
      </c>
      <c r="N173" s="102">
        <v>18000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</row>
    <row r="174" spans="1:61" s="47" customFormat="1">
      <c r="A174" s="271">
        <v>42221</v>
      </c>
      <c r="B174" s="82" t="s">
        <v>152</v>
      </c>
      <c r="C174" s="97">
        <v>8000</v>
      </c>
      <c r="D174" s="140">
        <v>0</v>
      </c>
      <c r="E174" s="140">
        <v>0</v>
      </c>
      <c r="F174" s="140">
        <v>0</v>
      </c>
      <c r="G174" s="163">
        <v>8000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97">
        <f t="shared" si="4"/>
        <v>8000</v>
      </c>
      <c r="N174" s="97">
        <v>8000</v>
      </c>
    </row>
    <row r="175" spans="1:61" s="47" customFormat="1">
      <c r="A175" s="271">
        <v>42222</v>
      </c>
      <c r="B175" s="82" t="s">
        <v>149</v>
      </c>
      <c r="C175" s="97">
        <v>5000</v>
      </c>
      <c r="D175" s="140">
        <v>0</v>
      </c>
      <c r="E175" s="140">
        <v>0</v>
      </c>
      <c r="F175" s="140">
        <v>0</v>
      </c>
      <c r="G175" s="157">
        <v>5000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97">
        <f t="shared" si="4"/>
        <v>5000</v>
      </c>
      <c r="N175" s="97">
        <v>5000</v>
      </c>
    </row>
    <row r="176" spans="1:61" s="47" customFormat="1">
      <c r="A176" s="271">
        <v>42229</v>
      </c>
      <c r="B176" s="82" t="s">
        <v>153</v>
      </c>
      <c r="C176" s="97">
        <v>5000</v>
      </c>
      <c r="D176" s="140">
        <v>0</v>
      </c>
      <c r="E176" s="140">
        <v>0</v>
      </c>
      <c r="F176" s="140">
        <v>0</v>
      </c>
      <c r="G176" s="163">
        <v>5000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97">
        <f t="shared" si="4"/>
        <v>5000</v>
      </c>
      <c r="N176" s="97">
        <v>5000</v>
      </c>
    </row>
    <row r="177" spans="1:61" s="58" customFormat="1">
      <c r="A177" s="260">
        <v>4223</v>
      </c>
      <c r="B177" s="80" t="s">
        <v>56</v>
      </c>
      <c r="C177" s="102">
        <v>18000</v>
      </c>
      <c r="D177" s="137">
        <v>0</v>
      </c>
      <c r="E177" s="137">
        <v>0</v>
      </c>
      <c r="F177" s="137">
        <v>0</v>
      </c>
      <c r="G177" s="156">
        <f>G178+G179+G180</f>
        <v>18000</v>
      </c>
      <c r="H177" s="137">
        <v>0</v>
      </c>
      <c r="I177" s="137">
        <v>0</v>
      </c>
      <c r="J177" s="137">
        <v>0</v>
      </c>
      <c r="K177" s="137">
        <v>0</v>
      </c>
      <c r="L177" s="137">
        <v>0</v>
      </c>
      <c r="M177" s="102">
        <f t="shared" si="4"/>
        <v>18000</v>
      </c>
      <c r="N177" s="102">
        <v>18000</v>
      </c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</row>
    <row r="178" spans="1:61" s="47" customFormat="1">
      <c r="A178" s="271">
        <v>42231</v>
      </c>
      <c r="B178" s="82" t="s">
        <v>146</v>
      </c>
      <c r="C178" s="97">
        <v>8000</v>
      </c>
      <c r="D178" s="140">
        <v>0</v>
      </c>
      <c r="E178" s="140">
        <v>0</v>
      </c>
      <c r="F178" s="140">
        <v>0</v>
      </c>
      <c r="G178" s="157">
        <v>8000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97">
        <f t="shared" si="4"/>
        <v>8000</v>
      </c>
      <c r="N178" s="97">
        <v>8000</v>
      </c>
    </row>
    <row r="179" spans="1:61" s="47" customFormat="1">
      <c r="A179" s="271">
        <v>42232</v>
      </c>
      <c r="B179" s="82" t="s">
        <v>154</v>
      </c>
      <c r="C179" s="97">
        <v>5000</v>
      </c>
      <c r="D179" s="140">
        <v>0</v>
      </c>
      <c r="E179" s="140">
        <v>0</v>
      </c>
      <c r="F179" s="140">
        <v>0</v>
      </c>
      <c r="G179" s="157">
        <v>5000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97">
        <f t="shared" si="4"/>
        <v>5000</v>
      </c>
      <c r="N179" s="97">
        <v>5000</v>
      </c>
    </row>
    <row r="180" spans="1:61">
      <c r="A180" s="270">
        <v>42239</v>
      </c>
      <c r="B180" s="81" t="s">
        <v>129</v>
      </c>
      <c r="C180" s="97">
        <v>5000</v>
      </c>
      <c r="D180" s="142">
        <v>0</v>
      </c>
      <c r="E180" s="142">
        <v>0</v>
      </c>
      <c r="F180" s="142">
        <v>0</v>
      </c>
      <c r="G180" s="157">
        <v>5000</v>
      </c>
      <c r="H180" s="142">
        <v>0</v>
      </c>
      <c r="I180" s="142">
        <v>0</v>
      </c>
      <c r="J180" s="142">
        <v>0</v>
      </c>
      <c r="K180" s="142">
        <v>0</v>
      </c>
      <c r="L180" s="142">
        <v>0</v>
      </c>
      <c r="M180" s="97">
        <f t="shared" si="4"/>
        <v>5000</v>
      </c>
      <c r="N180" s="97">
        <v>5000</v>
      </c>
    </row>
    <row r="181" spans="1:61" s="58" customFormat="1">
      <c r="A181" s="260">
        <v>4226</v>
      </c>
      <c r="B181" s="80" t="s">
        <v>50</v>
      </c>
      <c r="C181" s="102">
        <f>C182</f>
        <v>93850</v>
      </c>
      <c r="D181" s="137">
        <v>0</v>
      </c>
      <c r="E181" s="137">
        <f>E182</f>
        <v>22350</v>
      </c>
      <c r="F181" s="137">
        <v>0</v>
      </c>
      <c r="G181" s="156">
        <f>G182</f>
        <v>71500</v>
      </c>
      <c r="H181" s="137">
        <v>0</v>
      </c>
      <c r="I181" s="137">
        <v>0</v>
      </c>
      <c r="J181" s="137">
        <v>0</v>
      </c>
      <c r="K181" s="137">
        <v>0</v>
      </c>
      <c r="L181" s="137">
        <v>0</v>
      </c>
      <c r="M181" s="102">
        <f>M182</f>
        <v>123850</v>
      </c>
      <c r="N181" s="102">
        <v>123850</v>
      </c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</row>
    <row r="182" spans="1:61">
      <c r="A182" s="270">
        <v>42262</v>
      </c>
      <c r="B182" s="81" t="s">
        <v>130</v>
      </c>
      <c r="C182" s="97">
        <v>93850</v>
      </c>
      <c r="D182" s="142">
        <v>0</v>
      </c>
      <c r="E182" s="142">
        <v>22350</v>
      </c>
      <c r="F182" s="142">
        <v>0</v>
      </c>
      <c r="G182" s="157">
        <v>71500</v>
      </c>
      <c r="H182" s="142">
        <v>0</v>
      </c>
      <c r="I182" s="142">
        <v>0</v>
      </c>
      <c r="J182" s="142">
        <v>0</v>
      </c>
      <c r="K182" s="142">
        <v>0</v>
      </c>
      <c r="L182" s="142">
        <v>0</v>
      </c>
      <c r="M182" s="97">
        <v>123850</v>
      </c>
      <c r="N182" s="97">
        <v>123850</v>
      </c>
    </row>
    <row r="183" spans="1:61" s="58" customFormat="1">
      <c r="A183" s="260">
        <v>4227</v>
      </c>
      <c r="B183" s="80" t="s">
        <v>51</v>
      </c>
      <c r="C183" s="102">
        <v>0</v>
      </c>
      <c r="D183" s="137">
        <v>0</v>
      </c>
      <c r="E183" s="137">
        <v>0</v>
      </c>
      <c r="F183" s="137">
        <v>0</v>
      </c>
      <c r="G183" s="156">
        <v>0</v>
      </c>
      <c r="H183" s="137">
        <v>0</v>
      </c>
      <c r="I183" s="137">
        <v>0</v>
      </c>
      <c r="J183" s="137">
        <v>0</v>
      </c>
      <c r="K183" s="137">
        <v>0</v>
      </c>
      <c r="L183" s="137">
        <v>0</v>
      </c>
      <c r="M183" s="102">
        <f t="shared" ref="M183:M191" si="5">SUM(D183:L183)</f>
        <v>0</v>
      </c>
      <c r="N183" s="102">
        <v>0</v>
      </c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</row>
    <row r="184" spans="1:61" s="50" customFormat="1">
      <c r="A184" s="256">
        <v>424</v>
      </c>
      <c r="B184" s="83" t="s">
        <v>23</v>
      </c>
      <c r="C184" s="101">
        <v>17000</v>
      </c>
      <c r="D184" s="152">
        <v>0</v>
      </c>
      <c r="E184" s="152">
        <v>0</v>
      </c>
      <c r="F184" s="152">
        <v>0</v>
      </c>
      <c r="G184" s="158">
        <f>G185</f>
        <v>17000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01">
        <f t="shared" si="5"/>
        <v>17000</v>
      </c>
      <c r="N184" s="101">
        <v>17000</v>
      </c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</row>
    <row r="185" spans="1:61" s="70" customFormat="1">
      <c r="A185" s="261">
        <v>4241</v>
      </c>
      <c r="B185" s="84" t="s">
        <v>52</v>
      </c>
      <c r="C185" s="102">
        <v>17000</v>
      </c>
      <c r="D185" s="143">
        <v>0</v>
      </c>
      <c r="E185" s="143">
        <v>0</v>
      </c>
      <c r="F185" s="143">
        <v>0</v>
      </c>
      <c r="G185" s="156">
        <f>G186</f>
        <v>17000</v>
      </c>
      <c r="H185" s="143">
        <v>0</v>
      </c>
      <c r="I185" s="143">
        <v>0</v>
      </c>
      <c r="J185" s="143">
        <v>0</v>
      </c>
      <c r="K185" s="143">
        <v>0</v>
      </c>
      <c r="L185" s="143">
        <v>0</v>
      </c>
      <c r="M185" s="102">
        <f t="shared" si="5"/>
        <v>17000</v>
      </c>
      <c r="N185" s="102">
        <v>17000</v>
      </c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</row>
    <row r="186" spans="1:61" s="51" customFormat="1">
      <c r="A186" s="263">
        <v>42411</v>
      </c>
      <c r="B186" s="85" t="s">
        <v>52</v>
      </c>
      <c r="C186" s="97">
        <v>17000</v>
      </c>
      <c r="D186" s="144">
        <v>0</v>
      </c>
      <c r="E186" s="144">
        <v>0</v>
      </c>
      <c r="F186" s="144">
        <v>0</v>
      </c>
      <c r="G186" s="157">
        <v>17000</v>
      </c>
      <c r="H186" s="144">
        <v>0</v>
      </c>
      <c r="I186" s="144">
        <v>0</v>
      </c>
      <c r="J186" s="144">
        <v>0</v>
      </c>
      <c r="K186" s="144">
        <v>0</v>
      </c>
      <c r="L186" s="144">
        <v>0</v>
      </c>
      <c r="M186" s="97">
        <f t="shared" si="5"/>
        <v>17000</v>
      </c>
      <c r="N186" s="97">
        <v>17000</v>
      </c>
    </row>
    <row r="187" spans="1:61" s="58" customFormat="1">
      <c r="A187" s="261">
        <v>4242</v>
      </c>
      <c r="B187" s="84" t="s">
        <v>72</v>
      </c>
      <c r="C187" s="102">
        <v>0</v>
      </c>
      <c r="D187" s="139">
        <v>0</v>
      </c>
      <c r="E187" s="139">
        <v>0</v>
      </c>
      <c r="F187" s="139">
        <v>0</v>
      </c>
      <c r="G187" s="156">
        <v>0</v>
      </c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02">
        <f t="shared" si="5"/>
        <v>0</v>
      </c>
      <c r="N187" s="102">
        <v>0</v>
      </c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</row>
    <row r="188" spans="1:61">
      <c r="A188" s="262">
        <v>42421</v>
      </c>
      <c r="B188" s="86" t="s">
        <v>131</v>
      </c>
      <c r="C188" s="97">
        <v>0</v>
      </c>
      <c r="D188" s="151">
        <v>0</v>
      </c>
      <c r="E188" s="151">
        <v>0</v>
      </c>
      <c r="F188" s="151">
        <v>0</v>
      </c>
      <c r="G188" s="157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97">
        <f t="shared" si="5"/>
        <v>0</v>
      </c>
      <c r="N188" s="97">
        <v>0</v>
      </c>
    </row>
    <row r="189" spans="1:61" s="50" customFormat="1">
      <c r="A189" s="256">
        <v>426</v>
      </c>
      <c r="B189" s="83" t="s">
        <v>28</v>
      </c>
      <c r="C189" s="101">
        <v>0</v>
      </c>
      <c r="D189" s="152">
        <v>0</v>
      </c>
      <c r="E189" s="152">
        <v>0</v>
      </c>
      <c r="F189" s="152">
        <v>0</v>
      </c>
      <c r="G189" s="158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01">
        <f t="shared" si="5"/>
        <v>0</v>
      </c>
      <c r="N189" s="101">
        <v>0</v>
      </c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</row>
    <row r="190" spans="1:61" s="58" customFormat="1">
      <c r="A190" s="261">
        <v>4262</v>
      </c>
      <c r="B190" s="84" t="s">
        <v>28</v>
      </c>
      <c r="C190" s="102">
        <v>0</v>
      </c>
      <c r="D190" s="139">
        <v>0</v>
      </c>
      <c r="E190" s="139">
        <v>0</v>
      </c>
      <c r="F190" s="139">
        <v>0</v>
      </c>
      <c r="G190" s="156">
        <v>0</v>
      </c>
      <c r="H190" s="139">
        <v>0</v>
      </c>
      <c r="I190" s="139">
        <v>0</v>
      </c>
      <c r="J190" s="139">
        <v>0</v>
      </c>
      <c r="K190" s="139">
        <v>0</v>
      </c>
      <c r="L190" s="139">
        <v>0</v>
      </c>
      <c r="M190" s="102">
        <f t="shared" si="5"/>
        <v>0</v>
      </c>
      <c r="N190" s="102">
        <v>0</v>
      </c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</row>
    <row r="191" spans="1:61">
      <c r="A191" s="262">
        <v>42621</v>
      </c>
      <c r="B191" s="86" t="s">
        <v>28</v>
      </c>
      <c r="C191" s="97">
        <v>0</v>
      </c>
      <c r="D191" s="151">
        <v>0</v>
      </c>
      <c r="E191" s="151">
        <v>0</v>
      </c>
      <c r="F191" s="151">
        <v>0</v>
      </c>
      <c r="G191" s="157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97">
        <f t="shared" si="5"/>
        <v>0</v>
      </c>
      <c r="N191" s="97">
        <v>0</v>
      </c>
    </row>
    <row r="192" spans="1:61" ht="19.5" thickBot="1">
      <c r="A192" s="272"/>
      <c r="B192" s="273" t="s">
        <v>25</v>
      </c>
      <c r="C192" s="99">
        <f>C42+C163</f>
        <v>7668850</v>
      </c>
      <c r="D192" s="117">
        <f>D42</f>
        <v>695000</v>
      </c>
      <c r="E192" s="149">
        <f>E42+E163</f>
        <v>294350</v>
      </c>
      <c r="F192" s="149">
        <f>F42</f>
        <v>10000</v>
      </c>
      <c r="G192" s="159">
        <f>G42+G163</f>
        <v>500000</v>
      </c>
      <c r="H192" s="149">
        <v>0</v>
      </c>
      <c r="I192" s="149">
        <f>I42</f>
        <v>6169500</v>
      </c>
      <c r="J192" s="149">
        <v>0</v>
      </c>
      <c r="K192" s="149">
        <v>0</v>
      </c>
      <c r="L192" s="149">
        <v>0</v>
      </c>
      <c r="M192" s="99">
        <f>M42+M163</f>
        <v>7698850</v>
      </c>
      <c r="N192" s="99">
        <f>N42+N163</f>
        <v>7698850</v>
      </c>
    </row>
    <row r="193" spans="1:14" s="47" customFormat="1" ht="14.25" customHeight="1" thickBot="1">
      <c r="A193" s="87"/>
      <c r="B193" s="88"/>
      <c r="C193" s="24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</row>
    <row r="194" spans="1:14" s="47" customFormat="1" ht="14.25" customHeight="1">
      <c r="A194" s="276" t="s">
        <v>168</v>
      </c>
      <c r="B194" s="277"/>
      <c r="C194" s="277"/>
      <c r="D194" s="277"/>
      <c r="E194" s="277"/>
      <c r="F194" s="278"/>
      <c r="G194" s="285">
        <v>30000</v>
      </c>
      <c r="H194" s="89"/>
      <c r="I194" s="89"/>
      <c r="J194" s="89"/>
      <c r="K194" s="89"/>
      <c r="L194" s="89"/>
      <c r="M194" s="89"/>
      <c r="N194" s="89"/>
    </row>
    <row r="195" spans="1:14" s="47" customFormat="1" ht="14.25" customHeight="1">
      <c r="A195" s="279"/>
      <c r="B195" s="280"/>
      <c r="C195" s="280"/>
      <c r="D195" s="280"/>
      <c r="E195" s="280"/>
      <c r="F195" s="281"/>
      <c r="G195" s="286"/>
      <c r="H195" s="89"/>
      <c r="I195" s="89"/>
      <c r="J195" s="89"/>
      <c r="K195" s="89"/>
      <c r="L195" s="89"/>
      <c r="M195" s="89"/>
      <c r="N195" s="89"/>
    </row>
    <row r="196" spans="1:14" s="47" customFormat="1" ht="14.25" customHeight="1" thickBot="1">
      <c r="A196" s="282"/>
      <c r="B196" s="283"/>
      <c r="C196" s="283"/>
      <c r="D196" s="283"/>
      <c r="E196" s="283"/>
      <c r="F196" s="284"/>
      <c r="G196" s="287"/>
      <c r="H196" s="89"/>
      <c r="I196" s="89"/>
      <c r="J196" s="89"/>
      <c r="K196" s="89"/>
      <c r="L196" s="89"/>
      <c r="M196" s="89"/>
      <c r="N196" s="89"/>
    </row>
    <row r="197" spans="1:14" s="47" customFormat="1" ht="14.25" customHeight="1">
      <c r="A197" s="87"/>
      <c r="B197" s="88"/>
      <c r="C197" s="24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1:14" s="47" customFormat="1" ht="14.25" customHeight="1">
      <c r="A198" s="236"/>
      <c r="B198" s="237"/>
      <c r="C198" s="24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</row>
    <row r="199" spans="1:14" ht="26.25">
      <c r="A199" s="238" t="s">
        <v>191</v>
      </c>
      <c r="B199" s="239"/>
      <c r="C199" s="8"/>
      <c r="E199" s="38"/>
      <c r="F199" s="90"/>
      <c r="G199" s="90"/>
      <c r="H199" s="7"/>
      <c r="I199" s="40"/>
      <c r="J199" s="40"/>
      <c r="K199" s="40"/>
    </row>
    <row r="200" spans="1:14" ht="26.25">
      <c r="A200" s="238"/>
      <c r="B200" s="239"/>
      <c r="C200" s="8"/>
      <c r="D200" s="91" t="s">
        <v>10</v>
      </c>
      <c r="E200" s="38"/>
      <c r="F200" s="38"/>
      <c r="G200" s="7"/>
      <c r="H200" s="7"/>
      <c r="I200" s="40"/>
      <c r="J200" s="40"/>
      <c r="K200" s="40"/>
      <c r="L200" s="93"/>
      <c r="M200" s="93"/>
      <c r="N200" s="93"/>
    </row>
    <row r="201" spans="1:14" ht="26.25">
      <c r="A201" s="289" t="s">
        <v>192</v>
      </c>
      <c r="B201" s="289"/>
      <c r="C201" s="8"/>
      <c r="E201" s="38"/>
      <c r="F201" s="7"/>
      <c r="G201" s="7"/>
      <c r="H201" s="7"/>
      <c r="I201" s="40"/>
      <c r="J201" s="40"/>
      <c r="K201" s="40"/>
      <c r="L201" s="93"/>
      <c r="M201" s="93"/>
      <c r="N201" s="93"/>
    </row>
    <row r="202" spans="1:14" ht="25.5" customHeight="1">
      <c r="A202" s="288" t="s">
        <v>193</v>
      </c>
      <c r="B202" s="288"/>
      <c r="C202" s="92" t="s">
        <v>194</v>
      </c>
      <c r="E202" s="38"/>
      <c r="F202" s="274"/>
      <c r="G202" s="274"/>
      <c r="H202" s="7"/>
      <c r="I202" s="9"/>
      <c r="J202" s="9"/>
      <c r="K202" s="9"/>
    </row>
    <row r="203" spans="1:14" ht="25.5" customHeight="1">
      <c r="A203" s="288"/>
      <c r="B203" s="288"/>
      <c r="C203" s="10"/>
      <c r="E203" s="38"/>
      <c r="F203" s="7"/>
      <c r="G203" s="7"/>
      <c r="H203" s="7"/>
      <c r="I203" s="9"/>
      <c r="J203" s="9"/>
      <c r="K203" s="9"/>
    </row>
    <row r="204" spans="1:14" ht="26.25">
      <c r="A204" s="238"/>
      <c r="B204" s="239"/>
      <c r="D204" s="94"/>
      <c r="E204" s="94"/>
      <c r="F204" s="94"/>
      <c r="G204" s="94"/>
      <c r="H204" s="94"/>
      <c r="I204" s="7"/>
      <c r="J204" s="7"/>
      <c r="K204" s="7"/>
    </row>
    <row r="205" spans="1:14" ht="26.25">
      <c r="A205" s="240"/>
      <c r="B205" s="241"/>
      <c r="E205" s="38"/>
      <c r="F205" s="38"/>
      <c r="G205" s="38"/>
      <c r="H205" s="38"/>
    </row>
    <row r="206" spans="1:14">
      <c r="E206" s="38"/>
      <c r="F206" s="38"/>
      <c r="G206" s="38"/>
      <c r="H206" s="38"/>
    </row>
  </sheetData>
  <mergeCells count="14">
    <mergeCell ref="M1:N1"/>
    <mergeCell ref="A1:C1"/>
    <mergeCell ref="K7:N7"/>
    <mergeCell ref="K8:N8"/>
    <mergeCell ref="K11:N11"/>
    <mergeCell ref="B3:G3"/>
    <mergeCell ref="K9:N9"/>
    <mergeCell ref="A2:L2"/>
    <mergeCell ref="F202:G202"/>
    <mergeCell ref="K12:N12"/>
    <mergeCell ref="A194:F196"/>
    <mergeCell ref="G194:G196"/>
    <mergeCell ref="A202:B203"/>
    <mergeCell ref="A201:B20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topLeftCell="A10" zoomScale="75" zoomScaleNormal="75" workbookViewId="0">
      <selection activeCell="C34" sqref="C34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>
      <c r="A2" s="301" t="s">
        <v>188</v>
      </c>
      <c r="B2" s="301"/>
      <c r="C2" s="301"/>
      <c r="D2" s="301"/>
    </row>
    <row r="3" spans="1:5" ht="21">
      <c r="A3" s="301" t="s">
        <v>189</v>
      </c>
      <c r="B3" s="301"/>
      <c r="C3" s="301"/>
      <c r="D3" s="301"/>
    </row>
    <row r="4" spans="1:5" ht="20.25">
      <c r="A4" s="302"/>
      <c r="B4" s="302"/>
      <c r="C4" s="302"/>
      <c r="D4" s="302"/>
      <c r="E4" s="164"/>
    </row>
    <row r="5" spans="1:5" ht="20.25">
      <c r="A5" s="302" t="s">
        <v>167</v>
      </c>
      <c r="B5" s="302"/>
      <c r="C5" s="302"/>
      <c r="D5" s="302"/>
    </row>
    <row r="6" spans="1:5" ht="21" thickBot="1">
      <c r="A6" s="165"/>
      <c r="B6" s="165"/>
      <c r="C6" s="165"/>
      <c r="D6" s="165"/>
    </row>
    <row r="7" spans="1:5" ht="41.25" thickBot="1">
      <c r="A7" s="166"/>
      <c r="B7" s="167" t="s">
        <v>186</v>
      </c>
      <c r="C7" s="167" t="s">
        <v>173</v>
      </c>
      <c r="D7" s="168" t="s">
        <v>187</v>
      </c>
    </row>
    <row r="8" spans="1:5" ht="21" thickTop="1">
      <c r="A8" s="169" t="s">
        <v>155</v>
      </c>
      <c r="B8" s="171">
        <f>B9</f>
        <v>7698850</v>
      </c>
      <c r="C8" s="170">
        <f>C9</f>
        <v>7698850</v>
      </c>
      <c r="D8" s="172">
        <f>D9</f>
        <v>7698850</v>
      </c>
    </row>
    <row r="9" spans="1:5" ht="20.25">
      <c r="A9" s="173" t="s">
        <v>156</v>
      </c>
      <c r="B9" s="175">
        <v>7698850</v>
      </c>
      <c r="C9" s="174">
        <v>7698850</v>
      </c>
      <c r="D9" s="176">
        <f>C9</f>
        <v>7698850</v>
      </c>
    </row>
    <row r="10" spans="1:5" ht="20.25">
      <c r="A10" s="173" t="s">
        <v>157</v>
      </c>
      <c r="B10" s="174"/>
      <c r="C10" s="174">
        <v>0</v>
      </c>
      <c r="D10" s="176">
        <v>0</v>
      </c>
    </row>
    <row r="11" spans="1:5" ht="20.25">
      <c r="A11" s="177" t="s">
        <v>158</v>
      </c>
      <c r="B11" s="175">
        <f>B12+B13</f>
        <v>7668850</v>
      </c>
      <c r="C11" s="175">
        <f>C12+C13</f>
        <v>7698850</v>
      </c>
      <c r="D11" s="175">
        <f>D12+D13</f>
        <v>7698850</v>
      </c>
    </row>
    <row r="12" spans="1:5" ht="20.25">
      <c r="A12" s="173" t="s">
        <v>159</v>
      </c>
      <c r="B12" s="174">
        <v>7487000</v>
      </c>
      <c r="C12" s="174">
        <v>7487000</v>
      </c>
      <c r="D12" s="174">
        <f>C12</f>
        <v>7487000</v>
      </c>
    </row>
    <row r="13" spans="1:5" ht="21" thickBot="1">
      <c r="A13" s="173" t="s">
        <v>160</v>
      </c>
      <c r="B13" s="174">
        <v>181850</v>
      </c>
      <c r="C13" s="174">
        <v>211850</v>
      </c>
      <c r="D13" s="174">
        <f>C13</f>
        <v>211850</v>
      </c>
    </row>
    <row r="14" spans="1:5" ht="21" thickBot="1">
      <c r="A14" s="178" t="s">
        <v>161</v>
      </c>
      <c r="B14" s="210">
        <v>30000</v>
      </c>
      <c r="C14" s="179">
        <v>0</v>
      </c>
      <c r="D14" s="180">
        <v>0</v>
      </c>
    </row>
    <row r="15" spans="1:5" ht="21" thickBot="1">
      <c r="A15" s="181"/>
      <c r="B15" s="182"/>
      <c r="C15" s="182"/>
      <c r="D15" s="182"/>
    </row>
    <row r="16" spans="1:5" ht="41.25" thickBot="1">
      <c r="A16" s="183"/>
      <c r="B16" s="167" t="s">
        <v>184</v>
      </c>
      <c r="C16" s="303" t="s">
        <v>185</v>
      </c>
      <c r="D16" s="304"/>
    </row>
    <row r="17" spans="1:4" ht="21.75" thickTop="1" thickBot="1">
      <c r="A17" s="186" t="s">
        <v>162</v>
      </c>
      <c r="B17" s="211">
        <v>-30000</v>
      </c>
      <c r="C17" s="299">
        <v>-30000</v>
      </c>
      <c r="D17" s="300"/>
    </row>
    <row r="18" spans="1:4" ht="20.25">
      <c r="A18" s="187"/>
      <c r="B18" s="188"/>
      <c r="C18" s="188"/>
      <c r="D18" s="188"/>
    </row>
    <row r="19" spans="1:4" ht="21" thickBot="1">
      <c r="A19" s="189"/>
      <c r="B19" s="190"/>
      <c r="C19" s="190"/>
      <c r="D19" s="190"/>
    </row>
    <row r="20" spans="1:4" ht="41.25" thickBot="1">
      <c r="A20" s="166"/>
      <c r="B20" s="167" t="s">
        <v>186</v>
      </c>
      <c r="C20" s="184" t="s">
        <v>173</v>
      </c>
      <c r="D20" s="185" t="s">
        <v>187</v>
      </c>
    </row>
    <row r="21" spans="1:4" ht="21.75" thickTop="1" thickBot="1">
      <c r="A21" s="191" t="s">
        <v>163</v>
      </c>
      <c r="B21" s="192"/>
      <c r="C21" s="192">
        <v>0</v>
      </c>
      <c r="D21" s="193">
        <v>0</v>
      </c>
    </row>
    <row r="22" spans="1:4" ht="21.75" thickTop="1" thickBot="1">
      <c r="A22" s="194" t="s">
        <v>164</v>
      </c>
      <c r="B22" s="195"/>
      <c r="C22" s="195">
        <v>0</v>
      </c>
      <c r="D22" s="196">
        <v>0</v>
      </c>
    </row>
    <row r="23" spans="1:4" ht="21.75" thickTop="1" thickBot="1">
      <c r="A23" s="197" t="s">
        <v>165</v>
      </c>
      <c r="B23" s="198"/>
      <c r="C23" s="198">
        <v>0</v>
      </c>
      <c r="D23" s="199">
        <v>0</v>
      </c>
    </row>
    <row r="24" spans="1:4" ht="21" thickBot="1">
      <c r="A24" s="200"/>
      <c r="B24" s="201"/>
      <c r="C24" s="201"/>
      <c r="D24" s="201"/>
    </row>
    <row r="25" spans="1:4" ht="21" thickBot="1">
      <c r="A25" s="202" t="s">
        <v>166</v>
      </c>
      <c r="B25" s="203"/>
      <c r="C25" s="203">
        <v>0</v>
      </c>
      <c r="D25" s="204">
        <v>0</v>
      </c>
    </row>
    <row r="26" spans="1:4" ht="20.25">
      <c r="A26" s="207"/>
      <c r="B26" s="208"/>
      <c r="C26" s="208"/>
      <c r="D26" s="208"/>
    </row>
    <row r="27" spans="1:4" ht="20.25">
      <c r="A27" s="207"/>
      <c r="B27" s="208"/>
      <c r="C27" s="208"/>
      <c r="D27" s="208"/>
    </row>
    <row r="28" spans="1:4" ht="20.25">
      <c r="A28" s="165"/>
      <c r="B28" s="165"/>
      <c r="C28" s="165"/>
      <c r="D28" s="165"/>
    </row>
    <row r="29" spans="1:4" ht="20.25">
      <c r="A29" s="205" t="s">
        <v>190</v>
      </c>
      <c r="B29" s="205"/>
      <c r="C29" s="205"/>
      <c r="D29" s="205"/>
    </row>
    <row r="30" spans="1:4" ht="20.25">
      <c r="A30" s="205"/>
      <c r="B30" s="205"/>
      <c r="C30" s="205"/>
      <c r="D30" s="205"/>
    </row>
    <row r="31" spans="1:4" ht="18">
      <c r="A31" s="206" t="s">
        <v>195</v>
      </c>
    </row>
    <row r="32" spans="1:4" ht="18">
      <c r="A32" s="206"/>
    </row>
    <row r="33" spans="1:1" ht="18">
      <c r="A33" s="206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2020-11-23T06:29:47Z</cp:lastPrinted>
  <dcterms:created xsi:type="dcterms:W3CDTF">2007-11-26T13:30:35Z</dcterms:created>
  <dcterms:modified xsi:type="dcterms:W3CDTF">2020-11-23T06:29:53Z</dcterms:modified>
</cp:coreProperties>
</file>